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192.168.254.254\2022\25. ENAP\1. Diagnostico da Juventude\6. Compêndios\compendios_finais\"/>
    </mc:Choice>
  </mc:AlternateContent>
  <xr:revisionPtr revIDLastSave="0" documentId="13_ncr:1_{001E2BB9-0221-462B-A508-122A1DAE8C2C}" xr6:coauthVersionLast="45" xr6:coauthVersionMax="47" xr10:uidLastSave="{00000000-0000-0000-0000-000000000000}"/>
  <bookViews>
    <workbookView xWindow="-120" yWindow="-120" windowWidth="20730" windowHeight="11040" xr2:uid="{3AAEB883-1C8B-4AD6-9337-01152D9A142E}"/>
  </bookViews>
  <sheets>
    <sheet name="Sumário" sheetId="30" r:id="rId1"/>
    <sheet name="Texto &gt;&gt;&gt;" sheetId="31" r:id="rId2"/>
    <sheet name="Tabela 11.1" sheetId="34" r:id="rId3"/>
    <sheet name="grafico_11.1" sheetId="37" r:id="rId4"/>
    <sheet name="grafico_11.2" sheetId="38" r:id="rId5"/>
    <sheet name="grafico_11.3" sheetId="18" r:id="rId6"/>
    <sheet name="grafico_11.4" sheetId="19" r:id="rId7"/>
    <sheet name="Tabela 11.2" sheetId="36" r:id="rId8"/>
    <sheet name="grafico_11.5" sheetId="23" r:id="rId9"/>
    <sheet name="grafico_11.6" sheetId="40" r:id="rId10"/>
    <sheet name="grafico_11.7" sheetId="2" r:id="rId11"/>
    <sheet name="grafico_11.8" sheetId="35" r:id="rId12"/>
    <sheet name="grafico_11.9" sheetId="7" r:id="rId13"/>
    <sheet name="Auxiliares &gt;&gt;" sheetId="32" r:id="rId14"/>
    <sheet name="aux_g11.1_g11.2" sheetId="39" r:id="rId15"/>
    <sheet name="aux_g11.3_g11.4" sheetId="20" r:id="rId16"/>
    <sheet name="aux_g11.5" sheetId="24" r:id="rId17"/>
    <sheet name="aux_g11.6" sheetId="41" r:id="rId18"/>
    <sheet name="aux_g11.7_g11.8_g11.9" sheetId="5" r:id="rId19"/>
    <sheet name="Complementares &gt;&gt;" sheetId="33" r:id="rId20"/>
    <sheet name="compl_1" sheetId="3" r:id="rId21"/>
    <sheet name="compl_2" sheetId="8" r:id="rId22"/>
    <sheet name="compl_3" sheetId="9" r:id="rId23"/>
    <sheet name="compl_4" sheetId="10" r:id="rId24"/>
    <sheet name="compl_5" sheetId="11" r:id="rId25"/>
    <sheet name="compl_6" sheetId="12" r:id="rId26"/>
    <sheet name="compl_7" sheetId="21" r:id="rId27"/>
    <sheet name="compl_8" sheetId="13" r:id="rId28"/>
    <sheet name="compl_9" sheetId="27" r:id="rId29"/>
    <sheet name="compl_10" sheetId="28" r:id="rId30"/>
    <sheet name="compl_11" sheetId="1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9" l="1"/>
  <c r="I8" i="39"/>
  <c r="J8" i="39" s="1"/>
  <c r="M8" i="39"/>
  <c r="N8" i="39" s="1"/>
  <c r="R8" i="39"/>
  <c r="T8" i="39" s="1"/>
  <c r="S8" i="39"/>
  <c r="W8" i="39"/>
  <c r="X8" i="39" s="1"/>
  <c r="Y8" i="39"/>
  <c r="F9" i="39"/>
  <c r="I9" i="39"/>
  <c r="J9" i="39" s="1"/>
  <c r="M9" i="39"/>
  <c r="N9" i="39" s="1"/>
  <c r="R9" i="39"/>
  <c r="T9" i="39" s="1"/>
  <c r="S9" i="39"/>
  <c r="W9" i="39"/>
  <c r="X9" i="39" s="1"/>
  <c r="Y9" i="39"/>
  <c r="F10" i="39"/>
  <c r="I10" i="39"/>
  <c r="J10" i="39" s="1"/>
  <c r="M10" i="39"/>
  <c r="N10" i="39" s="1"/>
  <c r="R10" i="39"/>
  <c r="S10" i="39"/>
  <c r="T10" i="39"/>
  <c r="W10" i="39"/>
  <c r="X10" i="39" s="1"/>
  <c r="Y10" i="39"/>
  <c r="F11" i="39"/>
  <c r="I11" i="39"/>
  <c r="J11" i="39" s="1"/>
  <c r="M11" i="39"/>
  <c r="N11" i="39" s="1"/>
  <c r="R11" i="39"/>
  <c r="S11" i="39"/>
  <c r="T11" i="39"/>
  <c r="W11" i="39"/>
  <c r="X11" i="39" s="1"/>
  <c r="Y11" i="39"/>
  <c r="F12" i="39"/>
  <c r="I12" i="39"/>
  <c r="J12" i="39" s="1"/>
  <c r="M12" i="39"/>
  <c r="N12" i="39" s="1"/>
  <c r="R12" i="39"/>
  <c r="S12" i="39"/>
  <c r="T12" i="39"/>
  <c r="W12" i="39"/>
  <c r="X12" i="39" s="1"/>
  <c r="Y12" i="39"/>
  <c r="F13" i="39"/>
  <c r="I13" i="39"/>
  <c r="J13" i="39" s="1"/>
  <c r="M13" i="39"/>
  <c r="N13" i="39" s="1"/>
  <c r="R13" i="39"/>
  <c r="S13" i="39"/>
  <c r="T13" i="39"/>
  <c r="W13" i="39"/>
  <c r="X13" i="39" s="1"/>
  <c r="Y13" i="39"/>
  <c r="F14" i="39"/>
  <c r="I14" i="39"/>
  <c r="J14" i="39" s="1"/>
  <c r="M14" i="39"/>
  <c r="N14" i="39" s="1"/>
  <c r="R14" i="39"/>
  <c r="S14" i="39"/>
  <c r="T14" i="39"/>
  <c r="W14" i="39"/>
  <c r="X14" i="39" s="1"/>
  <c r="Y14" i="39"/>
  <c r="F15" i="39"/>
  <c r="I15" i="39"/>
  <c r="J15" i="39" s="1"/>
  <c r="M15" i="39"/>
  <c r="N15" i="39" s="1"/>
  <c r="R15" i="39"/>
  <c r="S15" i="39"/>
  <c r="T15" i="39"/>
  <c r="W15" i="39"/>
  <c r="X15" i="39" s="1"/>
  <c r="Y15" i="39"/>
  <c r="F16" i="39"/>
  <c r="I16" i="39"/>
  <c r="J16" i="39" s="1"/>
  <c r="M16" i="39"/>
  <c r="N16" i="39" s="1"/>
  <c r="R16" i="39"/>
  <c r="T16" i="39"/>
  <c r="W16" i="39"/>
  <c r="X16" i="39" s="1"/>
  <c r="Y16" i="39"/>
  <c r="F17" i="39"/>
  <c r="I17" i="39"/>
  <c r="J17" i="39" s="1"/>
  <c r="M17" i="39"/>
  <c r="N17" i="39" s="1"/>
  <c r="R17" i="39"/>
  <c r="S17" i="39"/>
  <c r="T17" i="39"/>
  <c r="W17" i="39"/>
  <c r="X17" i="39" s="1"/>
  <c r="Y17" i="39"/>
  <c r="F18" i="39"/>
  <c r="I18" i="39"/>
  <c r="J18" i="39" s="1"/>
  <c r="M18" i="39"/>
  <c r="N18" i="39" s="1"/>
  <c r="R18" i="39"/>
  <c r="T18" i="39"/>
  <c r="W18" i="39"/>
  <c r="X18" i="39" s="1"/>
  <c r="Y18" i="39"/>
  <c r="F19" i="39"/>
  <c r="I19" i="39"/>
  <c r="J19" i="39" s="1"/>
  <c r="M19" i="39"/>
  <c r="N19" i="39" s="1"/>
  <c r="R19" i="39"/>
  <c r="S19" i="39"/>
  <c r="T19" i="39"/>
  <c r="W19" i="39"/>
  <c r="X19" i="39" s="1"/>
  <c r="Y19" i="39"/>
  <c r="F20" i="39"/>
  <c r="I20" i="39"/>
  <c r="J20" i="39" s="1"/>
  <c r="M20" i="39"/>
  <c r="N20" i="39" s="1"/>
  <c r="R20" i="39"/>
  <c r="S20" i="39"/>
  <c r="T20" i="39"/>
  <c r="W20" i="39"/>
  <c r="X20" i="39" s="1"/>
  <c r="Y20" i="39"/>
  <c r="F21" i="39"/>
  <c r="I21" i="39"/>
  <c r="J21" i="39" s="1"/>
  <c r="M21" i="39"/>
  <c r="N21" i="39" s="1"/>
  <c r="R21" i="39"/>
  <c r="T21" i="39"/>
  <c r="W21" i="39"/>
  <c r="X21" i="39" s="1"/>
  <c r="Y21" i="39"/>
  <c r="F22" i="39"/>
  <c r="I22" i="39"/>
  <c r="J22" i="39" s="1"/>
  <c r="M22" i="39"/>
  <c r="N22" i="39" s="1"/>
  <c r="R22" i="39"/>
  <c r="S22" i="39"/>
  <c r="T22" i="39"/>
  <c r="W22" i="39"/>
  <c r="X22" i="39" s="1"/>
  <c r="Y22" i="39"/>
  <c r="F23" i="39"/>
  <c r="I23" i="39"/>
  <c r="J23" i="39" s="1"/>
  <c r="M23" i="39"/>
  <c r="N23" i="39" s="1"/>
  <c r="R23" i="39"/>
  <c r="S23" i="39"/>
  <c r="T23" i="39"/>
  <c r="W23" i="39"/>
  <c r="X23" i="39" s="1"/>
  <c r="Y23" i="39"/>
  <c r="F24" i="39"/>
  <c r="I24" i="39"/>
  <c r="J24" i="39" s="1"/>
  <c r="M24" i="39"/>
  <c r="N24" i="39" s="1"/>
  <c r="R24" i="39"/>
  <c r="S24" i="39"/>
  <c r="T24" i="39"/>
  <c r="W24" i="39"/>
  <c r="X24" i="39" s="1"/>
  <c r="Y24" i="39"/>
  <c r="F25" i="39"/>
  <c r="I25" i="39"/>
  <c r="J25" i="39" s="1"/>
  <c r="M25" i="39"/>
  <c r="N25" i="39" s="1"/>
  <c r="R25" i="39"/>
  <c r="S25" i="39"/>
  <c r="T25" i="39"/>
  <c r="W25" i="39"/>
  <c r="X25" i="39" s="1"/>
  <c r="Y25" i="39"/>
  <c r="F26" i="39"/>
  <c r="I26" i="39"/>
  <c r="J26" i="39" s="1"/>
  <c r="M26" i="39"/>
  <c r="N26" i="39" s="1"/>
  <c r="R26" i="39"/>
  <c r="T26" i="39"/>
  <c r="W26" i="39"/>
  <c r="X26" i="39" s="1"/>
  <c r="Y26" i="39"/>
  <c r="F27" i="39"/>
  <c r="I27" i="39"/>
  <c r="J27" i="39" s="1"/>
  <c r="M27" i="39"/>
  <c r="N27" i="39" s="1"/>
  <c r="R27" i="39"/>
  <c r="S27" i="39"/>
  <c r="T27" i="39"/>
  <c r="W27" i="39"/>
  <c r="X27" i="39" s="1"/>
  <c r="Y27" i="39"/>
  <c r="F28" i="39"/>
  <c r="I28" i="39"/>
  <c r="J28" i="39" s="1"/>
  <c r="M28" i="39"/>
  <c r="N28" i="39" s="1"/>
  <c r="R28" i="39"/>
  <c r="S28" i="39"/>
  <c r="T28" i="39"/>
  <c r="W28" i="39"/>
  <c r="X28" i="39" s="1"/>
  <c r="Y28" i="39"/>
  <c r="F29" i="39"/>
  <c r="I29" i="39"/>
  <c r="J29" i="39" s="1"/>
  <c r="M29" i="39"/>
  <c r="N29" i="39" s="1"/>
  <c r="R29" i="39"/>
  <c r="S29" i="39"/>
  <c r="T29" i="39"/>
  <c r="W29" i="39"/>
  <c r="X29" i="39" s="1"/>
  <c r="Y29" i="39"/>
  <c r="F30" i="39"/>
  <c r="I30" i="39"/>
  <c r="J30" i="39" s="1"/>
  <c r="M30" i="39"/>
  <c r="N30" i="39" s="1"/>
  <c r="R30" i="39"/>
  <c r="T30" i="39"/>
  <c r="W30" i="39"/>
  <c r="X30" i="39" s="1"/>
  <c r="Y30" i="39"/>
  <c r="F31" i="39"/>
  <c r="I31" i="39"/>
  <c r="J31" i="39" s="1"/>
  <c r="M31" i="39"/>
  <c r="N31" i="39" s="1"/>
  <c r="R31" i="39"/>
  <c r="S31" i="39"/>
  <c r="T31" i="39"/>
  <c r="W31" i="39"/>
  <c r="X31" i="39" s="1"/>
  <c r="Y31" i="39"/>
  <c r="F32" i="39"/>
  <c r="I32" i="39"/>
  <c r="J32" i="39" s="1"/>
  <c r="M32" i="39"/>
  <c r="N32" i="39" s="1"/>
  <c r="R32" i="39"/>
  <c r="S32" i="39"/>
  <c r="T32" i="39"/>
  <c r="W32" i="39"/>
  <c r="X32" i="39" s="1"/>
  <c r="Y32" i="39"/>
  <c r="F33" i="39"/>
  <c r="I33" i="39"/>
  <c r="J33" i="39" s="1"/>
  <c r="M33" i="39"/>
  <c r="N33" i="39" s="1"/>
  <c r="R33" i="39"/>
  <c r="T33" i="39"/>
  <c r="W33" i="39"/>
  <c r="X33" i="39" s="1"/>
  <c r="Y33" i="39"/>
  <c r="F34" i="39"/>
  <c r="I34" i="39"/>
  <c r="J34" i="39" s="1"/>
  <c r="M34" i="39"/>
  <c r="N34" i="39" s="1"/>
  <c r="R34" i="39"/>
  <c r="S34" i="39"/>
  <c r="T34" i="39"/>
  <c r="W34" i="39"/>
  <c r="X34" i="39" s="1"/>
  <c r="Y34" i="39"/>
  <c r="F35" i="39"/>
  <c r="I35" i="39"/>
  <c r="J35" i="39" s="1"/>
  <c r="M35" i="39"/>
  <c r="N35" i="39" s="1"/>
  <c r="R35" i="39"/>
  <c r="S35" i="39"/>
  <c r="T35" i="39"/>
  <c r="W35" i="39"/>
  <c r="X35" i="39" s="1"/>
  <c r="Y35" i="39"/>
  <c r="F36" i="39"/>
  <c r="I36" i="39"/>
  <c r="J36" i="39" s="1"/>
  <c r="M36" i="39"/>
  <c r="N36" i="39" s="1"/>
  <c r="R36" i="39"/>
  <c r="T36" i="39"/>
  <c r="W36" i="39"/>
  <c r="X36" i="39" s="1"/>
  <c r="Y36" i="39"/>
  <c r="F37" i="39"/>
  <c r="I37" i="39"/>
  <c r="J37" i="39" s="1"/>
  <c r="M37" i="39"/>
  <c r="N37" i="39" s="1"/>
  <c r="R37" i="39"/>
  <c r="S37" i="39"/>
  <c r="T37" i="39"/>
  <c r="W37" i="39"/>
  <c r="X37" i="39" s="1"/>
  <c r="Y37" i="39"/>
  <c r="F38" i="39"/>
  <c r="I38" i="39"/>
  <c r="J38" i="39" s="1"/>
  <c r="M38" i="39"/>
  <c r="N38" i="39" s="1"/>
  <c r="R38" i="39"/>
  <c r="S38" i="39"/>
  <c r="T38" i="39"/>
  <c r="W38" i="39"/>
  <c r="X38" i="39" s="1"/>
  <c r="Y38" i="39"/>
  <c r="F39" i="39"/>
  <c r="I39" i="39"/>
  <c r="J39" i="39" s="1"/>
  <c r="M39" i="39"/>
  <c r="N39" i="39" s="1"/>
  <c r="R39" i="39"/>
  <c r="T39" i="39"/>
  <c r="W39" i="39"/>
  <c r="X39" i="39" s="1"/>
  <c r="Y39" i="39"/>
  <c r="F40" i="39"/>
  <c r="I40" i="39"/>
  <c r="J40" i="39" s="1"/>
  <c r="M40" i="39"/>
  <c r="N40" i="39" s="1"/>
  <c r="R40" i="39"/>
  <c r="S40" i="39"/>
  <c r="T40" i="39"/>
  <c r="W40" i="39"/>
  <c r="X40" i="39" s="1"/>
  <c r="Y40" i="39"/>
  <c r="S39" i="39" l="1"/>
  <c r="S36" i="39"/>
  <c r="S21" i="39"/>
  <c r="S18" i="39"/>
  <c r="S16" i="39"/>
  <c r="O40" i="39"/>
  <c r="O39" i="39"/>
  <c r="O38" i="39"/>
  <c r="O37" i="39"/>
  <c r="O36" i="39"/>
  <c r="O35" i="39"/>
  <c r="O34" i="39"/>
  <c r="O33" i="39"/>
  <c r="O32" i="39"/>
  <c r="O31" i="39"/>
  <c r="O30" i="39"/>
  <c r="O29" i="39"/>
  <c r="O28" i="39"/>
  <c r="O27" i="39"/>
  <c r="O26" i="39"/>
  <c r="O25" i="39"/>
  <c r="O24" i="39"/>
  <c r="O23" i="39"/>
  <c r="O22" i="39"/>
  <c r="O21" i="39"/>
  <c r="O20" i="39"/>
  <c r="O19" i="39"/>
  <c r="O18" i="39"/>
  <c r="O17" i="39"/>
  <c r="O16" i="39"/>
  <c r="O15" i="39"/>
  <c r="O14" i="39"/>
  <c r="O13" i="39"/>
  <c r="O12" i="39"/>
  <c r="O11" i="39"/>
  <c r="O10" i="39"/>
  <c r="O9" i="39"/>
  <c r="O8" i="39"/>
  <c r="S33" i="39"/>
  <c r="S30" i="39"/>
  <c r="S26" i="39"/>
  <c r="E25" i="5"/>
  <c r="E19" i="5"/>
  <c r="E20" i="5"/>
  <c r="E21" i="5"/>
  <c r="E22" i="5"/>
  <c r="E23" i="5"/>
  <c r="E24" i="5"/>
  <c r="E18" i="5"/>
  <c r="W40" i="34"/>
  <c r="R40" i="34"/>
  <c r="M40" i="34"/>
  <c r="I40" i="34"/>
  <c r="F40" i="34"/>
  <c r="W39" i="34"/>
  <c r="R39" i="34"/>
  <c r="M39" i="34"/>
  <c r="I39" i="34"/>
  <c r="F39" i="34"/>
  <c r="W38" i="34"/>
  <c r="R38" i="34"/>
  <c r="M38" i="34"/>
  <c r="I38" i="34"/>
  <c r="F38" i="34"/>
  <c r="W37" i="34"/>
  <c r="R37" i="34"/>
  <c r="M37" i="34"/>
  <c r="I37" i="34"/>
  <c r="F37" i="34"/>
  <c r="W36" i="34"/>
  <c r="R36" i="34"/>
  <c r="M36" i="34"/>
  <c r="I36" i="34"/>
  <c r="F36" i="34"/>
  <c r="W35" i="34"/>
  <c r="R35" i="34"/>
  <c r="M35" i="34"/>
  <c r="I35" i="34"/>
  <c r="F35" i="34"/>
  <c r="W34" i="34"/>
  <c r="R34" i="34"/>
  <c r="M34" i="34"/>
  <c r="I34" i="34"/>
  <c r="F34" i="34"/>
  <c r="W33" i="34"/>
  <c r="R33" i="34"/>
  <c r="M33" i="34"/>
  <c r="I33" i="34"/>
  <c r="F33" i="34"/>
  <c r="W32" i="34"/>
  <c r="R32" i="34"/>
  <c r="M32" i="34"/>
  <c r="I32" i="34"/>
  <c r="F32" i="34"/>
  <c r="W31" i="34"/>
  <c r="R31" i="34"/>
  <c r="X31" i="34" s="1"/>
  <c r="M31" i="34"/>
  <c r="I31" i="34"/>
  <c r="F31" i="34"/>
  <c r="W30" i="34"/>
  <c r="R30" i="34"/>
  <c r="M30" i="34"/>
  <c r="I30" i="34"/>
  <c r="F30" i="34"/>
  <c r="W29" i="34"/>
  <c r="R29" i="34"/>
  <c r="M29" i="34"/>
  <c r="I29" i="34"/>
  <c r="F29" i="34"/>
  <c r="W28" i="34"/>
  <c r="R28" i="34"/>
  <c r="X28" i="34" s="1"/>
  <c r="M28" i="34"/>
  <c r="I28" i="34"/>
  <c r="F28" i="34"/>
  <c r="W27" i="34"/>
  <c r="R27" i="34"/>
  <c r="M27" i="34"/>
  <c r="I27" i="34"/>
  <c r="F27" i="34"/>
  <c r="W26" i="34"/>
  <c r="R26" i="34"/>
  <c r="M26" i="34"/>
  <c r="I26" i="34"/>
  <c r="F26" i="34"/>
  <c r="J26" i="34" s="1"/>
  <c r="W25" i="34"/>
  <c r="R25" i="34"/>
  <c r="M25" i="34"/>
  <c r="I25" i="34"/>
  <c r="F25" i="34"/>
  <c r="Y25" i="34" s="1"/>
  <c r="W24" i="34"/>
  <c r="R24" i="34"/>
  <c r="M24" i="34"/>
  <c r="I24" i="34"/>
  <c r="F24" i="34"/>
  <c r="W23" i="34"/>
  <c r="R23" i="34"/>
  <c r="M23" i="34"/>
  <c r="I23" i="34"/>
  <c r="F23" i="34"/>
  <c r="W22" i="34"/>
  <c r="R22" i="34"/>
  <c r="M22" i="34"/>
  <c r="I22" i="34"/>
  <c r="F22" i="34"/>
  <c r="W21" i="34"/>
  <c r="R21" i="34"/>
  <c r="M21" i="34"/>
  <c r="I21" i="34"/>
  <c r="F21" i="34"/>
  <c r="J21" i="34" s="1"/>
  <c r="W20" i="34"/>
  <c r="R20" i="34"/>
  <c r="M20" i="34"/>
  <c r="I20" i="34"/>
  <c r="F20" i="34"/>
  <c r="W19" i="34"/>
  <c r="R19" i="34"/>
  <c r="M19" i="34"/>
  <c r="I19" i="34"/>
  <c r="F19" i="34"/>
  <c r="W18" i="34"/>
  <c r="R18" i="34"/>
  <c r="M18" i="34"/>
  <c r="I18" i="34"/>
  <c r="J18" i="34" s="1"/>
  <c r="F18" i="34"/>
  <c r="W17" i="34"/>
  <c r="R17" i="34"/>
  <c r="M17" i="34"/>
  <c r="I17" i="34"/>
  <c r="F17" i="34"/>
  <c r="W16" i="34"/>
  <c r="R16" i="34"/>
  <c r="M16" i="34"/>
  <c r="I16" i="34"/>
  <c r="F16" i="34"/>
  <c r="W15" i="34"/>
  <c r="R15" i="34"/>
  <c r="M15" i="34"/>
  <c r="I15" i="34"/>
  <c r="F15" i="34"/>
  <c r="W14" i="34"/>
  <c r="R14" i="34"/>
  <c r="M14" i="34"/>
  <c r="I14" i="34"/>
  <c r="F14" i="34"/>
  <c r="W13" i="34"/>
  <c r="X13" i="34" s="1"/>
  <c r="R13" i="34"/>
  <c r="M13" i="34"/>
  <c r="N13" i="34" s="1"/>
  <c r="I13" i="34"/>
  <c r="F13" i="34"/>
  <c r="W12" i="34"/>
  <c r="R12" i="34"/>
  <c r="M12" i="34"/>
  <c r="I12" i="34"/>
  <c r="F12" i="34"/>
  <c r="W11" i="34"/>
  <c r="X11" i="34" s="1"/>
  <c r="R11" i="34"/>
  <c r="M11" i="34"/>
  <c r="I11" i="34"/>
  <c r="F11" i="34"/>
  <c r="W10" i="34"/>
  <c r="R10" i="34"/>
  <c r="M10" i="34"/>
  <c r="I10" i="34"/>
  <c r="F10" i="34"/>
  <c r="W9" i="34"/>
  <c r="X9" i="34" s="1"/>
  <c r="R9" i="34"/>
  <c r="M9" i="34"/>
  <c r="I9" i="34"/>
  <c r="F9" i="34"/>
  <c r="W8" i="34"/>
  <c r="R8" i="34"/>
  <c r="M8" i="34"/>
  <c r="I8" i="34"/>
  <c r="F8" i="34"/>
  <c r="Y29" i="34" l="1"/>
  <c r="J29" i="34"/>
  <c r="J14" i="34"/>
  <c r="J11" i="34"/>
  <c r="S33" i="34"/>
  <c r="J10" i="34"/>
  <c r="J24" i="34"/>
  <c r="J32" i="34"/>
  <c r="X38" i="34"/>
  <c r="N23" i="34"/>
  <c r="J17" i="34"/>
  <c r="N31" i="34"/>
  <c r="J8" i="34"/>
  <c r="N8" i="34"/>
  <c r="Y13" i="34"/>
  <c r="Y9" i="34"/>
  <c r="N10" i="34"/>
  <c r="N21" i="34"/>
  <c r="J23" i="34"/>
  <c r="X24" i="34"/>
  <c r="X40" i="34"/>
  <c r="J33" i="34"/>
  <c r="S35" i="34"/>
  <c r="Y15" i="34"/>
  <c r="Y22" i="34"/>
  <c r="Y26" i="34"/>
  <c r="J19" i="34"/>
  <c r="J22" i="34"/>
  <c r="Y27" i="34"/>
  <c r="Y30" i="34"/>
  <c r="N12" i="34"/>
  <c r="J16" i="34"/>
  <c r="O22" i="34"/>
  <c r="O26" i="34"/>
  <c r="N29" i="34"/>
  <c r="N33" i="34"/>
  <c r="J34" i="34"/>
  <c r="J35" i="34"/>
  <c r="Y19" i="34"/>
  <c r="J12" i="34"/>
  <c r="S17" i="34"/>
  <c r="X23" i="34"/>
  <c r="X26" i="34"/>
  <c r="O27" i="34"/>
  <c r="Y36" i="34"/>
  <c r="N11" i="34"/>
  <c r="J15" i="34"/>
  <c r="J25" i="34"/>
  <c r="Y33" i="34"/>
  <c r="Y8" i="34"/>
  <c r="Y12" i="34"/>
  <c r="N15" i="34"/>
  <c r="S19" i="34"/>
  <c r="J28" i="34"/>
  <c r="J31" i="34"/>
  <c r="X32" i="34"/>
  <c r="N35" i="34"/>
  <c r="X36" i="34"/>
  <c r="Y39" i="34"/>
  <c r="O35" i="34"/>
  <c r="J9" i="34"/>
  <c r="J13" i="34"/>
  <c r="S25" i="34"/>
  <c r="J27" i="34"/>
  <c r="J40" i="34"/>
  <c r="O25" i="34"/>
  <c r="N14" i="34"/>
  <c r="X15" i="34"/>
  <c r="Y17" i="34"/>
  <c r="J20" i="34"/>
  <c r="O24" i="34"/>
  <c r="X25" i="34"/>
  <c r="Y28" i="34"/>
  <c r="J30" i="34"/>
  <c r="O34" i="34"/>
  <c r="J37" i="34"/>
  <c r="Y21" i="34"/>
  <c r="X35" i="34"/>
  <c r="O37" i="34"/>
  <c r="N9" i="34"/>
  <c r="Y10" i="34"/>
  <c r="Y11" i="34"/>
  <c r="Y14" i="34"/>
  <c r="S27" i="34"/>
  <c r="Y34" i="34"/>
  <c r="J36" i="34"/>
  <c r="O23" i="34"/>
  <c r="X29" i="34"/>
  <c r="N19" i="34"/>
  <c r="O21" i="34"/>
  <c r="S23" i="34"/>
  <c r="X27" i="34"/>
  <c r="J38" i="34"/>
  <c r="N17" i="34"/>
  <c r="O19" i="34"/>
  <c r="O20" i="34"/>
  <c r="S21" i="34"/>
  <c r="X22" i="34"/>
  <c r="Y24" i="34"/>
  <c r="O33" i="34"/>
  <c r="X34" i="34"/>
  <c r="Y35" i="34"/>
  <c r="O38" i="34"/>
  <c r="O17" i="34"/>
  <c r="T20" i="34"/>
  <c r="O9" i="34"/>
  <c r="O16" i="34"/>
  <c r="T18" i="34"/>
  <c r="Y20" i="34"/>
  <c r="X21" i="34"/>
  <c r="Y23" i="34"/>
  <c r="O31" i="34"/>
  <c r="Y38" i="34"/>
  <c r="O13" i="34"/>
  <c r="O8" i="34"/>
  <c r="O14" i="34"/>
  <c r="T15" i="34"/>
  <c r="T16" i="34"/>
  <c r="Y18" i="34"/>
  <c r="X19" i="34"/>
  <c r="N27" i="34"/>
  <c r="O29" i="34"/>
  <c r="O30" i="34"/>
  <c r="S31" i="34"/>
  <c r="Y32" i="34"/>
  <c r="X33" i="34"/>
  <c r="O40" i="34"/>
  <c r="O18" i="34"/>
  <c r="O32" i="34"/>
  <c r="O11" i="34"/>
  <c r="O15" i="34"/>
  <c r="T9" i="34"/>
  <c r="O10" i="34"/>
  <c r="T11" i="34"/>
  <c r="O12" i="34"/>
  <c r="S13" i="34"/>
  <c r="T8" i="34"/>
  <c r="T10" i="34"/>
  <c r="T12" i="34"/>
  <c r="T14" i="34"/>
  <c r="Y16" i="34"/>
  <c r="X17" i="34"/>
  <c r="N25" i="34"/>
  <c r="O28" i="34"/>
  <c r="S29" i="34"/>
  <c r="X30" i="34"/>
  <c r="Y31" i="34"/>
  <c r="S37" i="34"/>
  <c r="O36" i="34"/>
  <c r="Y37" i="34"/>
  <c r="N39" i="34"/>
  <c r="Y40" i="34"/>
  <c r="N37" i="34"/>
  <c r="X37" i="34"/>
  <c r="J39" i="34"/>
  <c r="S39" i="34"/>
  <c r="X39" i="34"/>
  <c r="O39" i="34"/>
  <c r="X8" i="34"/>
  <c r="X10" i="34"/>
  <c r="X12" i="34"/>
  <c r="X14" i="34"/>
  <c r="X16" i="34"/>
  <c r="S9" i="34"/>
  <c r="S11" i="34"/>
  <c r="S15" i="34"/>
  <c r="T13" i="34"/>
  <c r="N16" i="34"/>
  <c r="T17" i="34"/>
  <c r="N18" i="34"/>
  <c r="T19" i="34"/>
  <c r="N20" i="34"/>
  <c r="T21" i="34"/>
  <c r="N22" i="34"/>
  <c r="T23" i="34"/>
  <c r="N24" i="34"/>
  <c r="T25" i="34"/>
  <c r="N26" i="34"/>
  <c r="T27" i="34"/>
  <c r="N28" i="34"/>
  <c r="T29" i="34"/>
  <c r="N30" i="34"/>
  <c r="T31" i="34"/>
  <c r="N32" i="34"/>
  <c r="T33" i="34"/>
  <c r="N34" i="34"/>
  <c r="T35" i="34"/>
  <c r="N36" i="34"/>
  <c r="T37" i="34"/>
  <c r="N38" i="34"/>
  <c r="T39" i="34"/>
  <c r="N40" i="34"/>
  <c r="X18" i="34"/>
  <c r="X20" i="34"/>
  <c r="S10" i="34"/>
  <c r="S16" i="34"/>
  <c r="S18" i="34"/>
  <c r="S20" i="34"/>
  <c r="S22" i="34"/>
  <c r="S24" i="34"/>
  <c r="S26" i="34"/>
  <c r="S28" i="34"/>
  <c r="S30" i="34"/>
  <c r="S32" i="34"/>
  <c r="S34" i="34"/>
  <c r="S36" i="34"/>
  <c r="S38" i="34"/>
  <c r="S40" i="34"/>
  <c r="S8" i="34"/>
  <c r="S12" i="34"/>
  <c r="S14" i="34"/>
  <c r="T22" i="34"/>
  <c r="T24" i="34"/>
  <c r="T26" i="34"/>
  <c r="T28" i="34"/>
  <c r="T30" i="34"/>
  <c r="T32" i="34"/>
  <c r="T34" i="34"/>
  <c r="T36" i="34"/>
  <c r="T38" i="34"/>
  <c r="T40" i="34"/>
  <c r="F6" i="28"/>
  <c r="H6" i="28"/>
  <c r="F7" i="28"/>
  <c r="H7" i="28"/>
  <c r="F8" i="28"/>
  <c r="H8" i="28"/>
  <c r="F9" i="28"/>
  <c r="H9" i="28"/>
  <c r="F10" i="28"/>
  <c r="H10" i="28"/>
  <c r="D19" i="24" l="1"/>
  <c r="E19" i="24"/>
  <c r="F19" i="24"/>
  <c r="G19" i="24"/>
  <c r="H19" i="24"/>
  <c r="I19" i="24"/>
  <c r="J19" i="24"/>
  <c r="K19" i="24"/>
  <c r="L19" i="24"/>
  <c r="M19" i="24"/>
  <c r="N19" i="24"/>
  <c r="D20" i="24"/>
  <c r="E20" i="24"/>
  <c r="F20" i="24"/>
  <c r="G20" i="24"/>
  <c r="H20" i="24"/>
  <c r="I20" i="24"/>
  <c r="J20" i="24"/>
  <c r="K20" i="24"/>
  <c r="L20" i="24"/>
  <c r="M20" i="24"/>
  <c r="N20" i="24"/>
  <c r="F8" i="11"/>
  <c r="I8" i="11"/>
  <c r="M8" i="11"/>
  <c r="R8" i="11"/>
  <c r="W8" i="11"/>
  <c r="X8" i="11" s="1"/>
  <c r="F9" i="11"/>
  <c r="I9" i="11"/>
  <c r="M9" i="11"/>
  <c r="N9" i="11" s="1"/>
  <c r="R9" i="11"/>
  <c r="W9" i="11"/>
  <c r="F10" i="11"/>
  <c r="I10" i="11"/>
  <c r="J10" i="11" s="1"/>
  <c r="M10" i="11"/>
  <c r="R10" i="11"/>
  <c r="T10" i="11" s="1"/>
  <c r="W10" i="11"/>
  <c r="Y10" i="11" s="1"/>
  <c r="F11" i="11"/>
  <c r="I11" i="11"/>
  <c r="M11" i="11"/>
  <c r="N11" i="11" s="1"/>
  <c r="R11" i="11"/>
  <c r="W11" i="11"/>
  <c r="F12" i="11"/>
  <c r="I12" i="11"/>
  <c r="J12" i="11" s="1"/>
  <c r="M12" i="11"/>
  <c r="R12" i="11"/>
  <c r="T12" i="11" s="1"/>
  <c r="W12" i="11"/>
  <c r="Y12" i="11" s="1"/>
  <c r="F13" i="11"/>
  <c r="I13" i="11"/>
  <c r="J13" i="11" s="1"/>
  <c r="M13" i="11"/>
  <c r="N13" i="11" s="1"/>
  <c r="R13" i="11"/>
  <c r="W13" i="11"/>
  <c r="X13" i="11"/>
  <c r="Y13" i="11"/>
  <c r="F14" i="11"/>
  <c r="I14" i="11"/>
  <c r="J14" i="11"/>
  <c r="M14" i="11"/>
  <c r="N14" i="11" s="1"/>
  <c r="R14" i="11"/>
  <c r="T14" i="11" s="1"/>
  <c r="W14" i="11"/>
  <c r="X14" i="11"/>
  <c r="Y14" i="11"/>
  <c r="F15" i="11"/>
  <c r="I15" i="11"/>
  <c r="J15" i="11"/>
  <c r="M15" i="11"/>
  <c r="N15" i="11" s="1"/>
  <c r="R15" i="11"/>
  <c r="T15" i="11" s="1"/>
  <c r="W15" i="11"/>
  <c r="Y15" i="11" s="1"/>
  <c r="X15" i="11"/>
  <c r="F16" i="11"/>
  <c r="J16" i="11" s="1"/>
  <c r="I16" i="11"/>
  <c r="M16" i="11"/>
  <c r="R16" i="11"/>
  <c r="W16" i="11"/>
  <c r="F17" i="11"/>
  <c r="I17" i="11"/>
  <c r="J17" i="11" s="1"/>
  <c r="M17" i="11"/>
  <c r="R17" i="11"/>
  <c r="S17" i="11"/>
  <c r="W17" i="11"/>
  <c r="Y17" i="11" s="1"/>
  <c r="F18" i="11"/>
  <c r="I18" i="11"/>
  <c r="J18" i="11"/>
  <c r="M18" i="11"/>
  <c r="S18" i="11" s="1"/>
  <c r="R18" i="11"/>
  <c r="T18" i="11" s="1"/>
  <c r="W18" i="11"/>
  <c r="F19" i="11"/>
  <c r="I19" i="11"/>
  <c r="M19" i="11"/>
  <c r="R19" i="11"/>
  <c r="W19" i="11"/>
  <c r="Y19" i="11" s="1"/>
  <c r="F20" i="11"/>
  <c r="I20" i="11"/>
  <c r="M20" i="11"/>
  <c r="N20" i="11" s="1"/>
  <c r="R20" i="11"/>
  <c r="W20" i="11"/>
  <c r="X20" i="11" s="1"/>
  <c r="F21" i="11"/>
  <c r="I21" i="11"/>
  <c r="J21" i="11" s="1"/>
  <c r="M21" i="11"/>
  <c r="R21" i="11"/>
  <c r="W21" i="11"/>
  <c r="Y21" i="11" s="1"/>
  <c r="X21" i="11"/>
  <c r="F22" i="11"/>
  <c r="I22" i="11"/>
  <c r="J22" i="11"/>
  <c r="M22" i="11"/>
  <c r="R22" i="11"/>
  <c r="T22" i="11" s="1"/>
  <c r="W22" i="11"/>
  <c r="Y22" i="11"/>
  <c r="F23" i="11"/>
  <c r="I23" i="11"/>
  <c r="M23" i="11"/>
  <c r="N23" i="11" s="1"/>
  <c r="R23" i="11"/>
  <c r="W23" i="11"/>
  <c r="F24" i="11"/>
  <c r="I24" i="11"/>
  <c r="J24" i="11"/>
  <c r="M24" i="11"/>
  <c r="R24" i="11"/>
  <c r="T24" i="11" s="1"/>
  <c r="W24" i="11"/>
  <c r="F25" i="11"/>
  <c r="J25" i="11" s="1"/>
  <c r="I25" i="11"/>
  <c r="M25" i="11"/>
  <c r="R25" i="11"/>
  <c r="W25" i="11"/>
  <c r="F26" i="11"/>
  <c r="I26" i="11"/>
  <c r="J26" i="11" s="1"/>
  <c r="M26" i="11"/>
  <c r="R26" i="11"/>
  <c r="T26" i="11" s="1"/>
  <c r="S26" i="11"/>
  <c r="W26" i="11"/>
  <c r="F27" i="11"/>
  <c r="I27" i="11"/>
  <c r="J27" i="11"/>
  <c r="M27" i="11"/>
  <c r="R27" i="11"/>
  <c r="T27" i="11" s="1"/>
  <c r="S27" i="11"/>
  <c r="W27" i="11"/>
  <c r="F28" i="11"/>
  <c r="I28" i="11"/>
  <c r="J28" i="11" s="1"/>
  <c r="M28" i="11"/>
  <c r="R28" i="11"/>
  <c r="S28" i="11" s="1"/>
  <c r="W28" i="11"/>
  <c r="Y28" i="11" s="1"/>
  <c r="F29" i="11"/>
  <c r="I29" i="11"/>
  <c r="J29" i="11" s="1"/>
  <c r="M29" i="11"/>
  <c r="R29" i="11"/>
  <c r="T29" i="11" s="1"/>
  <c r="W29" i="11"/>
  <c r="F30" i="11"/>
  <c r="I30" i="11"/>
  <c r="M30" i="11"/>
  <c r="R30" i="11"/>
  <c r="S30" i="11"/>
  <c r="W30" i="11"/>
  <c r="F31" i="11"/>
  <c r="Y31" i="11" s="1"/>
  <c r="I31" i="11"/>
  <c r="M31" i="11"/>
  <c r="S31" i="11" s="1"/>
  <c r="R31" i="11"/>
  <c r="W31" i="11"/>
  <c r="F32" i="11"/>
  <c r="Y32" i="11" s="1"/>
  <c r="I32" i="11"/>
  <c r="M32" i="11"/>
  <c r="N32" i="11" s="1"/>
  <c r="R32" i="11"/>
  <c r="W32" i="11"/>
  <c r="X32" i="11" s="1"/>
  <c r="F33" i="11"/>
  <c r="I33" i="11"/>
  <c r="J33" i="11" s="1"/>
  <c r="M33" i="11"/>
  <c r="R33" i="11"/>
  <c r="W33" i="11"/>
  <c r="Y33" i="11"/>
  <c r="F34" i="11"/>
  <c r="I34" i="11"/>
  <c r="M34" i="11"/>
  <c r="R34" i="11"/>
  <c r="S34" i="11" s="1"/>
  <c r="W34" i="11"/>
  <c r="F35" i="11"/>
  <c r="I35" i="11"/>
  <c r="M35" i="11"/>
  <c r="R35" i="11"/>
  <c r="W35" i="11"/>
  <c r="F36" i="11"/>
  <c r="J36" i="11" s="1"/>
  <c r="I36" i="11"/>
  <c r="M36" i="11"/>
  <c r="N36" i="11" s="1"/>
  <c r="R36" i="11"/>
  <c r="W36" i="11"/>
  <c r="Y36" i="11" s="1"/>
  <c r="F37" i="11"/>
  <c r="I37" i="11"/>
  <c r="J37" i="11" s="1"/>
  <c r="M37" i="11"/>
  <c r="R37" i="11"/>
  <c r="W37" i="11"/>
  <c r="F38" i="11"/>
  <c r="I38" i="11"/>
  <c r="M38" i="11"/>
  <c r="S38" i="11" s="1"/>
  <c r="R38" i="11"/>
  <c r="W38" i="11"/>
  <c r="F39" i="11"/>
  <c r="I39" i="11"/>
  <c r="M39" i="11"/>
  <c r="R39" i="11"/>
  <c r="W39" i="11"/>
  <c r="Y39" i="11" s="1"/>
  <c r="F40" i="11"/>
  <c r="I40" i="11"/>
  <c r="J40" i="11" s="1"/>
  <c r="M40" i="11"/>
  <c r="S40" i="11" s="1"/>
  <c r="R40" i="11"/>
  <c r="T40" i="11" s="1"/>
  <c r="W40" i="11"/>
  <c r="F8" i="10"/>
  <c r="J8" i="10" s="1"/>
  <c r="I8" i="10"/>
  <c r="M8" i="10"/>
  <c r="R8" i="10"/>
  <c r="W8" i="10"/>
  <c r="F9" i="10"/>
  <c r="I9" i="10"/>
  <c r="J9" i="10" s="1"/>
  <c r="M9" i="10"/>
  <c r="R9" i="10"/>
  <c r="T9" i="10" s="1"/>
  <c r="W9" i="10"/>
  <c r="F10" i="10"/>
  <c r="J10" i="10" s="1"/>
  <c r="I10" i="10"/>
  <c r="M10" i="10"/>
  <c r="R10" i="10"/>
  <c r="W10" i="10"/>
  <c r="Y10" i="10" s="1"/>
  <c r="F11" i="10"/>
  <c r="I11" i="10"/>
  <c r="M11" i="10"/>
  <c r="N11" i="10" s="1"/>
  <c r="R11" i="10"/>
  <c r="W11" i="10"/>
  <c r="Y11" i="10" s="1"/>
  <c r="F12" i="10"/>
  <c r="I12" i="10"/>
  <c r="J12" i="10" s="1"/>
  <c r="M12" i="10"/>
  <c r="S12" i="10" s="1"/>
  <c r="R12" i="10"/>
  <c r="T12" i="10" s="1"/>
  <c r="W12" i="10"/>
  <c r="Y12" i="10" s="1"/>
  <c r="F13" i="10"/>
  <c r="I13" i="10"/>
  <c r="M13" i="10"/>
  <c r="R13" i="10"/>
  <c r="W13" i="10"/>
  <c r="F14" i="10"/>
  <c r="I14" i="10"/>
  <c r="M14" i="10"/>
  <c r="R14" i="10"/>
  <c r="S14" i="10" s="1"/>
  <c r="W14" i="10"/>
  <c r="F15" i="10"/>
  <c r="I15" i="10"/>
  <c r="M15" i="10"/>
  <c r="R15" i="10"/>
  <c r="T15" i="10" s="1"/>
  <c r="W15" i="10"/>
  <c r="F16" i="10"/>
  <c r="J16" i="10" s="1"/>
  <c r="I16" i="10"/>
  <c r="M16" i="10"/>
  <c r="N16" i="10" s="1"/>
  <c r="R16" i="10"/>
  <c r="W16" i="10"/>
  <c r="F17" i="10"/>
  <c r="I17" i="10"/>
  <c r="J17" i="10" s="1"/>
  <c r="M17" i="10"/>
  <c r="R17" i="10"/>
  <c r="T17" i="10" s="1"/>
  <c r="W17" i="10"/>
  <c r="F18" i="10"/>
  <c r="I18" i="10"/>
  <c r="J18" i="10" s="1"/>
  <c r="M18" i="10"/>
  <c r="R18" i="10"/>
  <c r="T18" i="10" s="1"/>
  <c r="W18" i="10"/>
  <c r="Y18" i="10" s="1"/>
  <c r="F19" i="10"/>
  <c r="I19" i="10"/>
  <c r="M19" i="10"/>
  <c r="R19" i="10"/>
  <c r="W19" i="10"/>
  <c r="F20" i="10"/>
  <c r="I20" i="10"/>
  <c r="M20" i="10"/>
  <c r="N20" i="10" s="1"/>
  <c r="R20" i="10"/>
  <c r="W20" i="10"/>
  <c r="F21" i="10"/>
  <c r="I21" i="10"/>
  <c r="J21" i="10" s="1"/>
  <c r="M21" i="10"/>
  <c r="R21" i="10"/>
  <c r="S21" i="10" s="1"/>
  <c r="W21" i="10"/>
  <c r="X21" i="10" s="1"/>
  <c r="F22" i="10"/>
  <c r="I22" i="10"/>
  <c r="J22" i="10"/>
  <c r="M22" i="10"/>
  <c r="R22" i="10"/>
  <c r="W22" i="10"/>
  <c r="Y22" i="10" s="1"/>
  <c r="X22" i="10"/>
  <c r="F23" i="10"/>
  <c r="I23" i="10"/>
  <c r="J23" i="10"/>
  <c r="M23" i="10"/>
  <c r="R23" i="10"/>
  <c r="T23" i="10" s="1"/>
  <c r="W23" i="10"/>
  <c r="Y23" i="10" s="1"/>
  <c r="X23" i="10"/>
  <c r="F24" i="10"/>
  <c r="I24" i="10"/>
  <c r="M24" i="10"/>
  <c r="R24" i="10"/>
  <c r="S24" i="10"/>
  <c r="W24" i="10"/>
  <c r="F25" i="10"/>
  <c r="I25" i="10"/>
  <c r="J25" i="10" s="1"/>
  <c r="M25" i="10"/>
  <c r="S25" i="10" s="1"/>
  <c r="R25" i="10"/>
  <c r="W25" i="10"/>
  <c r="F26" i="10"/>
  <c r="I26" i="10"/>
  <c r="M26" i="10"/>
  <c r="N26" i="10" s="1"/>
  <c r="R26" i="10"/>
  <c r="W26" i="10"/>
  <c r="X26" i="10" s="1"/>
  <c r="F27" i="10"/>
  <c r="I27" i="10"/>
  <c r="J27" i="10"/>
  <c r="M27" i="10"/>
  <c r="R27" i="10"/>
  <c r="W27" i="10"/>
  <c r="X27" i="10"/>
  <c r="F28" i="10"/>
  <c r="I28" i="10"/>
  <c r="J28" i="10" s="1"/>
  <c r="M28" i="10"/>
  <c r="R28" i="10"/>
  <c r="W28" i="10"/>
  <c r="F29" i="10"/>
  <c r="I29" i="10"/>
  <c r="J29" i="10" s="1"/>
  <c r="M29" i="10"/>
  <c r="R29" i="10"/>
  <c r="T29" i="10" s="1"/>
  <c r="W29" i="10"/>
  <c r="Y29" i="10" s="1"/>
  <c r="F30" i="10"/>
  <c r="J30" i="10" s="1"/>
  <c r="I30" i="10"/>
  <c r="M30" i="10"/>
  <c r="R30" i="10"/>
  <c r="W30" i="10"/>
  <c r="F31" i="10"/>
  <c r="I31" i="10"/>
  <c r="J31" i="10" s="1"/>
  <c r="M31" i="10"/>
  <c r="R31" i="10"/>
  <c r="W31" i="10"/>
  <c r="Y31" i="10" s="1"/>
  <c r="X31" i="10"/>
  <c r="F32" i="10"/>
  <c r="I32" i="10"/>
  <c r="J32" i="10"/>
  <c r="M32" i="10"/>
  <c r="R32" i="10"/>
  <c r="T32" i="10" s="1"/>
  <c r="W32" i="10"/>
  <c r="Y32" i="10" s="1"/>
  <c r="X32" i="10"/>
  <c r="F33" i="10"/>
  <c r="I33" i="10"/>
  <c r="J33" i="10"/>
  <c r="M33" i="10"/>
  <c r="R33" i="10"/>
  <c r="W33" i="10"/>
  <c r="Y33" i="10" s="1"/>
  <c r="X33" i="10"/>
  <c r="F34" i="10"/>
  <c r="I34" i="10"/>
  <c r="J34" i="10"/>
  <c r="M34" i="10"/>
  <c r="R34" i="10"/>
  <c r="T34" i="10" s="1"/>
  <c r="W34" i="10"/>
  <c r="X34" i="10"/>
  <c r="F35" i="10"/>
  <c r="I35" i="10"/>
  <c r="J35" i="10" s="1"/>
  <c r="M35" i="10"/>
  <c r="R35" i="10"/>
  <c r="T35" i="10" s="1"/>
  <c r="W35" i="10"/>
  <c r="Y35" i="10" s="1"/>
  <c r="F36" i="10"/>
  <c r="J36" i="10" s="1"/>
  <c r="I36" i="10"/>
  <c r="M36" i="10"/>
  <c r="R36" i="10"/>
  <c r="W36" i="10"/>
  <c r="F37" i="10"/>
  <c r="I37" i="10"/>
  <c r="J37" i="10" s="1"/>
  <c r="M37" i="10"/>
  <c r="R37" i="10"/>
  <c r="W37" i="10"/>
  <c r="F38" i="10"/>
  <c r="I38" i="10"/>
  <c r="M38" i="10"/>
  <c r="R38" i="10"/>
  <c r="W38" i="10"/>
  <c r="F39" i="10"/>
  <c r="I39" i="10"/>
  <c r="J39" i="10" s="1"/>
  <c r="M39" i="10"/>
  <c r="R39" i="10"/>
  <c r="S39" i="10" s="1"/>
  <c r="W39" i="10"/>
  <c r="X39" i="10" s="1"/>
  <c r="F40" i="10"/>
  <c r="Y40" i="10" s="1"/>
  <c r="I40" i="10"/>
  <c r="J40" i="10"/>
  <c r="M40" i="10"/>
  <c r="R40" i="10"/>
  <c r="T40" i="10" s="1"/>
  <c r="W40" i="10"/>
  <c r="X40" i="10"/>
  <c r="F8" i="9"/>
  <c r="I8" i="9"/>
  <c r="J8" i="9" s="1"/>
  <c r="M8" i="9"/>
  <c r="N8" i="9" s="1"/>
  <c r="R8" i="9"/>
  <c r="W8" i="9"/>
  <c r="Y8" i="9" s="1"/>
  <c r="F9" i="9"/>
  <c r="J9" i="9" s="1"/>
  <c r="I9" i="9"/>
  <c r="M9" i="9"/>
  <c r="R9" i="9"/>
  <c r="W9" i="9"/>
  <c r="F10" i="9"/>
  <c r="I10" i="9"/>
  <c r="J10" i="9" s="1"/>
  <c r="M10" i="9"/>
  <c r="R10" i="9"/>
  <c r="T10" i="9" s="1"/>
  <c r="W10" i="9"/>
  <c r="Y10" i="9" s="1"/>
  <c r="F11" i="9"/>
  <c r="J11" i="9" s="1"/>
  <c r="I11" i="9"/>
  <c r="M11" i="9"/>
  <c r="R11" i="9"/>
  <c r="W11" i="9"/>
  <c r="F12" i="9"/>
  <c r="I12" i="9"/>
  <c r="J12" i="9" s="1"/>
  <c r="M12" i="9"/>
  <c r="R12" i="9"/>
  <c r="T12" i="9" s="1"/>
  <c r="W12" i="9"/>
  <c r="F13" i="9"/>
  <c r="I13" i="9"/>
  <c r="M13" i="9"/>
  <c r="R13" i="9"/>
  <c r="S13" i="9" s="1"/>
  <c r="W13" i="9"/>
  <c r="X13" i="9" s="1"/>
  <c r="F14" i="9"/>
  <c r="J14" i="9" s="1"/>
  <c r="I14" i="9"/>
  <c r="M14" i="9"/>
  <c r="N14" i="9" s="1"/>
  <c r="R14" i="9"/>
  <c r="W14" i="9"/>
  <c r="Y14" i="9" s="1"/>
  <c r="F15" i="9"/>
  <c r="I15" i="9"/>
  <c r="J15" i="9" s="1"/>
  <c r="M15" i="9"/>
  <c r="R15" i="9"/>
  <c r="T15" i="9" s="1"/>
  <c r="W15" i="9"/>
  <c r="Y15" i="9" s="1"/>
  <c r="F16" i="9"/>
  <c r="J16" i="9" s="1"/>
  <c r="I16" i="9"/>
  <c r="M16" i="9"/>
  <c r="R16" i="9"/>
  <c r="W16" i="9"/>
  <c r="F17" i="9"/>
  <c r="I17" i="9"/>
  <c r="J17" i="9" s="1"/>
  <c r="M17" i="9"/>
  <c r="R17" i="9"/>
  <c r="T17" i="9" s="1"/>
  <c r="W17" i="9"/>
  <c r="F18" i="9"/>
  <c r="I18" i="9"/>
  <c r="J18" i="9" s="1"/>
  <c r="M18" i="9"/>
  <c r="R18" i="9"/>
  <c r="S18" i="9" s="1"/>
  <c r="W18" i="9"/>
  <c r="F19" i="9"/>
  <c r="I19" i="9"/>
  <c r="J19" i="9" s="1"/>
  <c r="M19" i="9"/>
  <c r="R19" i="9"/>
  <c r="W19" i="9"/>
  <c r="Y19" i="9"/>
  <c r="F20" i="9"/>
  <c r="I20" i="9"/>
  <c r="M20" i="9"/>
  <c r="R20" i="9"/>
  <c r="W20" i="9"/>
  <c r="F21" i="9"/>
  <c r="I21" i="9"/>
  <c r="M21" i="9"/>
  <c r="R21" i="9"/>
  <c r="X21" i="9" s="1"/>
  <c r="W21" i="9"/>
  <c r="F22" i="9"/>
  <c r="I22" i="9"/>
  <c r="M22" i="9"/>
  <c r="N22" i="9" s="1"/>
  <c r="R22" i="9"/>
  <c r="W22" i="9"/>
  <c r="F23" i="9"/>
  <c r="I23" i="9"/>
  <c r="M23" i="9"/>
  <c r="N23" i="9" s="1"/>
  <c r="R23" i="9"/>
  <c r="W23" i="9"/>
  <c r="F24" i="9"/>
  <c r="J24" i="9" s="1"/>
  <c r="I24" i="9"/>
  <c r="M24" i="9"/>
  <c r="N24" i="9" s="1"/>
  <c r="R24" i="9"/>
  <c r="W24" i="9"/>
  <c r="F25" i="9"/>
  <c r="I25" i="9"/>
  <c r="M25" i="9"/>
  <c r="R25" i="9"/>
  <c r="T25" i="9" s="1"/>
  <c r="W25" i="9"/>
  <c r="F26" i="9"/>
  <c r="I26" i="9"/>
  <c r="M26" i="9"/>
  <c r="N26" i="9" s="1"/>
  <c r="R26" i="9"/>
  <c r="W26" i="9"/>
  <c r="X26" i="9" s="1"/>
  <c r="F27" i="9"/>
  <c r="I27" i="9"/>
  <c r="J27" i="9" s="1"/>
  <c r="M27" i="9"/>
  <c r="R27" i="9"/>
  <c r="X27" i="9" s="1"/>
  <c r="W27" i="9"/>
  <c r="F28" i="9"/>
  <c r="I28" i="9"/>
  <c r="J28" i="9" s="1"/>
  <c r="M28" i="9"/>
  <c r="N28" i="9" s="1"/>
  <c r="R28" i="9"/>
  <c r="W28" i="9"/>
  <c r="F29" i="9"/>
  <c r="J29" i="9" s="1"/>
  <c r="I29" i="9"/>
  <c r="M29" i="9"/>
  <c r="R29" i="9"/>
  <c r="T29" i="9" s="1"/>
  <c r="W29" i="9"/>
  <c r="X29" i="9"/>
  <c r="F30" i="9"/>
  <c r="I30" i="9"/>
  <c r="J30" i="9" s="1"/>
  <c r="M30" i="9"/>
  <c r="R30" i="9"/>
  <c r="T30" i="9" s="1"/>
  <c r="S30" i="9"/>
  <c r="W30" i="9"/>
  <c r="X30" i="9" s="1"/>
  <c r="F31" i="9"/>
  <c r="I31" i="9"/>
  <c r="M31" i="9"/>
  <c r="R31" i="9"/>
  <c r="W31" i="9"/>
  <c r="X31" i="9" s="1"/>
  <c r="F32" i="9"/>
  <c r="I32" i="9"/>
  <c r="J32" i="9" s="1"/>
  <c r="M32" i="9"/>
  <c r="R32" i="9"/>
  <c r="W32" i="9"/>
  <c r="Y32" i="9"/>
  <c r="F33" i="9"/>
  <c r="J33" i="9" s="1"/>
  <c r="I33" i="9"/>
  <c r="M33" i="9"/>
  <c r="N33" i="9" s="1"/>
  <c r="R33" i="9"/>
  <c r="T33" i="9" s="1"/>
  <c r="W33" i="9"/>
  <c r="F34" i="9"/>
  <c r="I34" i="9"/>
  <c r="J34" i="9" s="1"/>
  <c r="M34" i="9"/>
  <c r="R34" i="9"/>
  <c r="W34" i="9"/>
  <c r="Y34" i="9" s="1"/>
  <c r="F35" i="9"/>
  <c r="J35" i="9" s="1"/>
  <c r="I35" i="9"/>
  <c r="M35" i="9"/>
  <c r="N35" i="9" s="1"/>
  <c r="R35" i="9"/>
  <c r="W35" i="9"/>
  <c r="Y35" i="9" s="1"/>
  <c r="F36" i="9"/>
  <c r="I36" i="9"/>
  <c r="J36" i="9" s="1"/>
  <c r="M36" i="9"/>
  <c r="R36" i="9"/>
  <c r="T36" i="9" s="1"/>
  <c r="W36" i="9"/>
  <c r="Y36" i="9" s="1"/>
  <c r="F37" i="9"/>
  <c r="I37" i="9"/>
  <c r="J37" i="9"/>
  <c r="M37" i="9"/>
  <c r="R37" i="9"/>
  <c r="T37" i="9" s="1"/>
  <c r="W37" i="9"/>
  <c r="Y37" i="9" s="1"/>
  <c r="X37" i="9"/>
  <c r="F38" i="9"/>
  <c r="I38" i="9"/>
  <c r="J38" i="9"/>
  <c r="M38" i="9"/>
  <c r="R38" i="9"/>
  <c r="W38" i="9"/>
  <c r="X38" i="9" s="1"/>
  <c r="F39" i="9"/>
  <c r="I39" i="9"/>
  <c r="J39" i="9" s="1"/>
  <c r="M39" i="9"/>
  <c r="R39" i="9"/>
  <c r="T39" i="9" s="1"/>
  <c r="W39" i="9"/>
  <c r="Y39" i="9" s="1"/>
  <c r="F40" i="9"/>
  <c r="I40" i="9"/>
  <c r="M40" i="9"/>
  <c r="R40" i="9"/>
  <c r="W40" i="9"/>
  <c r="F8" i="8"/>
  <c r="O8" i="8" s="1"/>
  <c r="I8" i="8"/>
  <c r="M8" i="8"/>
  <c r="R8" i="8"/>
  <c r="W8" i="8"/>
  <c r="X8" i="8" s="1"/>
  <c r="F9" i="8"/>
  <c r="I9" i="8"/>
  <c r="M9" i="8"/>
  <c r="R9" i="8"/>
  <c r="W9" i="8"/>
  <c r="F10" i="8"/>
  <c r="I10" i="8"/>
  <c r="M10" i="8"/>
  <c r="R10" i="8"/>
  <c r="W10" i="8"/>
  <c r="Y10" i="8" s="1"/>
  <c r="F11" i="8"/>
  <c r="I11" i="8"/>
  <c r="M11" i="8"/>
  <c r="R11" i="8"/>
  <c r="W11" i="8"/>
  <c r="X11" i="8" s="1"/>
  <c r="F12" i="8"/>
  <c r="I12" i="8"/>
  <c r="J12" i="8" s="1"/>
  <c r="M12" i="8"/>
  <c r="R12" i="8"/>
  <c r="W12" i="8"/>
  <c r="Y12" i="8"/>
  <c r="F13" i="8"/>
  <c r="I13" i="8"/>
  <c r="M13" i="8"/>
  <c r="R13" i="8"/>
  <c r="S13" i="8" s="1"/>
  <c r="W13" i="8"/>
  <c r="F14" i="8"/>
  <c r="I14" i="8"/>
  <c r="J14" i="8" s="1"/>
  <c r="M14" i="8"/>
  <c r="R14" i="8"/>
  <c r="S14" i="8" s="1"/>
  <c r="W14" i="8"/>
  <c r="F15" i="8"/>
  <c r="I15" i="8"/>
  <c r="M15" i="8"/>
  <c r="R15" i="8"/>
  <c r="W15" i="8"/>
  <c r="X15" i="8" s="1"/>
  <c r="F16" i="8"/>
  <c r="I16" i="8"/>
  <c r="M16" i="8"/>
  <c r="R16" i="8"/>
  <c r="W16" i="8"/>
  <c r="F17" i="8"/>
  <c r="I17" i="8"/>
  <c r="J17" i="8" s="1"/>
  <c r="M17" i="8"/>
  <c r="R17" i="8"/>
  <c r="W17" i="8"/>
  <c r="Y17" i="8"/>
  <c r="F18" i="8"/>
  <c r="I18" i="8"/>
  <c r="J18" i="8" s="1"/>
  <c r="M18" i="8"/>
  <c r="R18" i="8"/>
  <c r="T18" i="8" s="1"/>
  <c r="W18" i="8"/>
  <c r="Y18" i="8"/>
  <c r="F19" i="8"/>
  <c r="I19" i="8"/>
  <c r="M19" i="8"/>
  <c r="R19" i="8"/>
  <c r="W19" i="8"/>
  <c r="F20" i="8"/>
  <c r="I20" i="8"/>
  <c r="M20" i="8"/>
  <c r="R20" i="8"/>
  <c r="W20" i="8"/>
  <c r="X20" i="8" s="1"/>
  <c r="F21" i="8"/>
  <c r="Y21" i="8" s="1"/>
  <c r="I21" i="8"/>
  <c r="M21" i="8"/>
  <c r="R21" i="8"/>
  <c r="S21" i="8"/>
  <c r="W21" i="8"/>
  <c r="F22" i="8"/>
  <c r="I22" i="8"/>
  <c r="M22" i="8"/>
  <c r="S22" i="8" s="1"/>
  <c r="R22" i="8"/>
  <c r="W22" i="8"/>
  <c r="X22" i="8" s="1"/>
  <c r="F23" i="8"/>
  <c r="I23" i="8"/>
  <c r="M23" i="8"/>
  <c r="S23" i="8" s="1"/>
  <c r="R23" i="8"/>
  <c r="W23" i="8"/>
  <c r="X23" i="8" s="1"/>
  <c r="F24" i="8"/>
  <c r="I24" i="8"/>
  <c r="M24" i="8"/>
  <c r="R24" i="8"/>
  <c r="W24" i="8"/>
  <c r="X24" i="8" s="1"/>
  <c r="F25" i="8"/>
  <c r="I25" i="8"/>
  <c r="J25" i="8" s="1"/>
  <c r="M25" i="8"/>
  <c r="R25" i="8"/>
  <c r="W25" i="8"/>
  <c r="Y25" i="8"/>
  <c r="F26" i="8"/>
  <c r="I26" i="8"/>
  <c r="J26" i="8" s="1"/>
  <c r="M26" i="8"/>
  <c r="R26" i="8"/>
  <c r="T26" i="8" s="1"/>
  <c r="W26" i="8"/>
  <c r="Y26" i="8"/>
  <c r="F27" i="8"/>
  <c r="I27" i="8"/>
  <c r="M27" i="8"/>
  <c r="R27" i="8"/>
  <c r="W27" i="8"/>
  <c r="F28" i="8"/>
  <c r="I28" i="8"/>
  <c r="M28" i="8"/>
  <c r="N28" i="8" s="1"/>
  <c r="R28" i="8"/>
  <c r="W28" i="8"/>
  <c r="X28" i="8" s="1"/>
  <c r="F29" i="8"/>
  <c r="I29" i="8"/>
  <c r="M29" i="8"/>
  <c r="N29" i="8" s="1"/>
  <c r="R29" i="8"/>
  <c r="T29" i="8" s="1"/>
  <c r="W29" i="8"/>
  <c r="Y29" i="8"/>
  <c r="F30" i="8"/>
  <c r="I30" i="8"/>
  <c r="M30" i="8"/>
  <c r="R30" i="8"/>
  <c r="T30" i="8" s="1"/>
  <c r="W30" i="8"/>
  <c r="F31" i="8"/>
  <c r="I31" i="8"/>
  <c r="M31" i="8"/>
  <c r="R31" i="8"/>
  <c r="W31" i="8"/>
  <c r="X31" i="8" s="1"/>
  <c r="F32" i="8"/>
  <c r="I32" i="8"/>
  <c r="J32" i="8" s="1"/>
  <c r="M32" i="8"/>
  <c r="R32" i="8"/>
  <c r="T32" i="8" s="1"/>
  <c r="W32" i="8"/>
  <c r="Y32" i="8"/>
  <c r="F33" i="8"/>
  <c r="I33" i="8"/>
  <c r="J33" i="8" s="1"/>
  <c r="M33" i="8"/>
  <c r="O33" i="8"/>
  <c r="R33" i="8"/>
  <c r="T33" i="8" s="1"/>
  <c r="W33" i="8"/>
  <c r="X33" i="8" s="1"/>
  <c r="F34" i="8"/>
  <c r="I34" i="8"/>
  <c r="M34" i="8"/>
  <c r="N34" i="8" s="1"/>
  <c r="R34" i="8"/>
  <c r="W34" i="8"/>
  <c r="F35" i="8"/>
  <c r="I35" i="8"/>
  <c r="J35" i="8" s="1"/>
  <c r="M35" i="8"/>
  <c r="R35" i="8"/>
  <c r="T35" i="8" s="1"/>
  <c r="W35" i="8"/>
  <c r="F36" i="8"/>
  <c r="I36" i="8"/>
  <c r="M36" i="8"/>
  <c r="N36" i="8" s="1"/>
  <c r="R36" i="8"/>
  <c r="W36" i="8"/>
  <c r="X36" i="8" s="1"/>
  <c r="F37" i="8"/>
  <c r="Y37" i="8" s="1"/>
  <c r="I37" i="8"/>
  <c r="M37" i="8"/>
  <c r="N37" i="8" s="1"/>
  <c r="R37" i="8"/>
  <c r="T37" i="8" s="1"/>
  <c r="W37" i="8"/>
  <c r="F38" i="8"/>
  <c r="O38" i="8" s="1"/>
  <c r="I38" i="8"/>
  <c r="M38" i="8"/>
  <c r="R38" i="8"/>
  <c r="T38" i="8" s="1"/>
  <c r="W38" i="8"/>
  <c r="F39" i="8"/>
  <c r="O39" i="8" s="1"/>
  <c r="I39" i="8"/>
  <c r="M39" i="8"/>
  <c r="R39" i="8"/>
  <c r="W39" i="8"/>
  <c r="Y39" i="8" s="1"/>
  <c r="F40" i="8"/>
  <c r="J40" i="8" s="1"/>
  <c r="I40" i="8"/>
  <c r="M40" i="8"/>
  <c r="N40" i="8" s="1"/>
  <c r="R40" i="8"/>
  <c r="W40" i="8"/>
  <c r="X40" i="8"/>
  <c r="F7" i="1"/>
  <c r="I7" i="1"/>
  <c r="L7" i="1"/>
  <c r="O7" i="1"/>
  <c r="R7" i="1"/>
  <c r="U7" i="1"/>
  <c r="X7" i="1"/>
  <c r="AA7" i="1"/>
  <c r="F8" i="1"/>
  <c r="I8" i="1"/>
  <c r="L8" i="1"/>
  <c r="O8" i="1"/>
  <c r="R8" i="1"/>
  <c r="U8" i="1"/>
  <c r="X8" i="1"/>
  <c r="AA8" i="1"/>
  <c r="F9" i="1"/>
  <c r="I9" i="1"/>
  <c r="L9" i="1"/>
  <c r="O9" i="1"/>
  <c r="R9" i="1"/>
  <c r="U9" i="1"/>
  <c r="X9" i="1"/>
  <c r="AA9" i="1"/>
  <c r="F10" i="1"/>
  <c r="I10" i="1"/>
  <c r="L10" i="1"/>
  <c r="O10" i="1"/>
  <c r="R10" i="1"/>
  <c r="U10" i="1"/>
  <c r="X10" i="1"/>
  <c r="AA10" i="1"/>
  <c r="F11" i="1"/>
  <c r="I11" i="1"/>
  <c r="L11" i="1"/>
  <c r="O11" i="1"/>
  <c r="R11" i="1"/>
  <c r="U11" i="1"/>
  <c r="X11" i="1"/>
  <c r="AA11" i="1"/>
  <c r="F13" i="1"/>
  <c r="I13" i="1"/>
  <c r="L13" i="1"/>
  <c r="O13" i="1"/>
  <c r="R13" i="1"/>
  <c r="U13" i="1"/>
  <c r="X13" i="1"/>
  <c r="AA13" i="1"/>
  <c r="F14" i="1"/>
  <c r="I14" i="1"/>
  <c r="L14" i="1"/>
  <c r="O14" i="1"/>
  <c r="R14" i="1"/>
  <c r="U14" i="1"/>
  <c r="X14" i="1"/>
  <c r="AA14" i="1"/>
  <c r="F15" i="1"/>
  <c r="I15" i="1"/>
  <c r="L15" i="1"/>
  <c r="O15" i="1"/>
  <c r="R15" i="1"/>
  <c r="U15" i="1"/>
  <c r="X15" i="1"/>
  <c r="AA15" i="1"/>
  <c r="U7" i="5"/>
  <c r="U8" i="5"/>
  <c r="U9" i="5"/>
  <c r="U10" i="5"/>
  <c r="U11" i="5"/>
  <c r="U12" i="5"/>
  <c r="U13" i="5"/>
  <c r="U6" i="5"/>
  <c r="S7" i="5"/>
  <c r="S8" i="5"/>
  <c r="S9" i="5"/>
  <c r="S10" i="5"/>
  <c r="S11" i="5"/>
  <c r="S12" i="5"/>
  <c r="S13" i="5"/>
  <c r="S6" i="5"/>
  <c r="Q7" i="5"/>
  <c r="Q8" i="5"/>
  <c r="Q9" i="5"/>
  <c r="Q10" i="5"/>
  <c r="Q11" i="5"/>
  <c r="Q12" i="5"/>
  <c r="Q13" i="5"/>
  <c r="Q6" i="5"/>
  <c r="O7" i="5"/>
  <c r="O8" i="5"/>
  <c r="O9" i="5"/>
  <c r="O10" i="5"/>
  <c r="O11" i="5"/>
  <c r="O12" i="5"/>
  <c r="O13" i="5"/>
  <c r="O6" i="5"/>
  <c r="M7" i="5"/>
  <c r="M8" i="5"/>
  <c r="M9" i="5"/>
  <c r="M10" i="5"/>
  <c r="M11" i="5"/>
  <c r="M12" i="5"/>
  <c r="M13" i="5"/>
  <c r="M6" i="5"/>
  <c r="K13" i="5"/>
  <c r="K7" i="5"/>
  <c r="K8" i="5"/>
  <c r="K9" i="5"/>
  <c r="K10" i="5"/>
  <c r="K11" i="5"/>
  <c r="K12" i="5"/>
  <c r="K6" i="5"/>
  <c r="I7" i="5"/>
  <c r="I8" i="5"/>
  <c r="I9" i="5"/>
  <c r="I10" i="5"/>
  <c r="I11" i="5"/>
  <c r="I12" i="5"/>
  <c r="I13" i="5"/>
  <c r="I6" i="5"/>
  <c r="G7" i="5"/>
  <c r="G8" i="5"/>
  <c r="G9" i="5"/>
  <c r="G10" i="5"/>
  <c r="G11" i="5"/>
  <c r="G12" i="5"/>
  <c r="G13" i="5"/>
  <c r="G6" i="5"/>
  <c r="AA14" i="3"/>
  <c r="X14" i="3"/>
  <c r="U14" i="3"/>
  <c r="R14" i="3"/>
  <c r="O14" i="3"/>
  <c r="L14" i="3"/>
  <c r="I14" i="3"/>
  <c r="F14" i="3"/>
  <c r="AA13" i="3"/>
  <c r="X13" i="3"/>
  <c r="U13" i="3"/>
  <c r="R13" i="3"/>
  <c r="O13" i="3"/>
  <c r="L13" i="3"/>
  <c r="I13" i="3"/>
  <c r="F13" i="3"/>
  <c r="AA12" i="3"/>
  <c r="X12" i="3"/>
  <c r="U12" i="3"/>
  <c r="R12" i="3"/>
  <c r="O12" i="3"/>
  <c r="L12" i="3"/>
  <c r="I12" i="3"/>
  <c r="F12" i="3"/>
  <c r="AA11" i="3"/>
  <c r="X11" i="3"/>
  <c r="U11" i="3"/>
  <c r="R11" i="3"/>
  <c r="O11" i="3"/>
  <c r="L11" i="3"/>
  <c r="I11" i="3"/>
  <c r="F11" i="3"/>
  <c r="AA10" i="3"/>
  <c r="X10" i="3"/>
  <c r="U10" i="3"/>
  <c r="R10" i="3"/>
  <c r="O10" i="3"/>
  <c r="L10" i="3"/>
  <c r="I10" i="3"/>
  <c r="F10" i="3"/>
  <c r="AA9" i="3"/>
  <c r="X9" i="3"/>
  <c r="U9" i="3"/>
  <c r="R9" i="3"/>
  <c r="O9" i="3"/>
  <c r="L9" i="3"/>
  <c r="I9" i="3"/>
  <c r="F9" i="3"/>
  <c r="AA8" i="3"/>
  <c r="X8" i="3"/>
  <c r="U8" i="3"/>
  <c r="R8" i="3"/>
  <c r="O8" i="3"/>
  <c r="L8" i="3"/>
  <c r="I8" i="3"/>
  <c r="F8" i="3"/>
  <c r="AA7" i="3"/>
  <c r="AA15" i="3" s="1"/>
  <c r="X7" i="3"/>
  <c r="X15" i="3" s="1"/>
  <c r="U7" i="3"/>
  <c r="U15" i="3" s="1"/>
  <c r="R7" i="3"/>
  <c r="R15" i="3" s="1"/>
  <c r="O7" i="3"/>
  <c r="L7" i="3"/>
  <c r="L15" i="3" s="1"/>
  <c r="I7" i="3"/>
  <c r="I15" i="3" s="1"/>
  <c r="F7" i="3"/>
  <c r="F15" i="3" s="1"/>
  <c r="Y34" i="8" l="1"/>
  <c r="T25" i="11"/>
  <c r="X25" i="11"/>
  <c r="X9" i="11"/>
  <c r="Y9" i="11"/>
  <c r="T39" i="8"/>
  <c r="O37" i="8"/>
  <c r="Y36" i="8"/>
  <c r="J36" i="8"/>
  <c r="T34" i="8"/>
  <c r="Y33" i="8"/>
  <c r="N33" i="8"/>
  <c r="X32" i="8"/>
  <c r="J31" i="8"/>
  <c r="N30" i="8"/>
  <c r="X29" i="8"/>
  <c r="J29" i="8"/>
  <c r="T28" i="8"/>
  <c r="X27" i="8"/>
  <c r="X25" i="8"/>
  <c r="J22" i="8"/>
  <c r="Y20" i="8"/>
  <c r="J20" i="8"/>
  <c r="S17" i="8"/>
  <c r="Y15" i="8"/>
  <c r="J15" i="8"/>
  <c r="Y13" i="8"/>
  <c r="J10" i="8"/>
  <c r="S9" i="8"/>
  <c r="T8" i="8"/>
  <c r="J40" i="9"/>
  <c r="T38" i="9"/>
  <c r="S38" i="9"/>
  <c r="X36" i="9"/>
  <c r="T35" i="9"/>
  <c r="T24" i="9"/>
  <c r="X24" i="9"/>
  <c r="J23" i="9"/>
  <c r="Y23" i="9"/>
  <c r="X20" i="9"/>
  <c r="S20" i="9"/>
  <c r="T9" i="9"/>
  <c r="X9" i="9"/>
  <c r="X17" i="10"/>
  <c r="Y17" i="10"/>
  <c r="J13" i="10"/>
  <c r="Y13" i="10"/>
  <c r="Y9" i="10"/>
  <c r="X9" i="10"/>
  <c r="Y28" i="9"/>
  <c r="X28" i="9"/>
  <c r="O31" i="8"/>
  <c r="T32" i="9"/>
  <c r="S32" i="9"/>
  <c r="T23" i="9"/>
  <c r="X23" i="9"/>
  <c r="J22" i="9"/>
  <c r="Y22" i="9"/>
  <c r="T16" i="9"/>
  <c r="X16" i="9"/>
  <c r="T30" i="10"/>
  <c r="S30" i="10"/>
  <c r="Y37" i="11"/>
  <c r="X37" i="11"/>
  <c r="T28" i="10"/>
  <c r="S28" i="10"/>
  <c r="O40" i="8"/>
  <c r="J39" i="8"/>
  <c r="N38" i="8"/>
  <c r="X37" i="8"/>
  <c r="J37" i="8"/>
  <c r="T36" i="8"/>
  <c r="X35" i="8"/>
  <c r="O35" i="8"/>
  <c r="N32" i="8"/>
  <c r="T31" i="8"/>
  <c r="Y30" i="8"/>
  <c r="O29" i="8"/>
  <c r="Y28" i="8"/>
  <c r="J28" i="8"/>
  <c r="S25" i="8"/>
  <c r="Y23" i="8"/>
  <c r="J23" i="8"/>
  <c r="X19" i="8"/>
  <c r="X17" i="8"/>
  <c r="X14" i="8"/>
  <c r="X9" i="8"/>
  <c r="Y9" i="8"/>
  <c r="J8" i="8"/>
  <c r="N40" i="9"/>
  <c r="S39" i="9"/>
  <c r="T34" i="9"/>
  <c r="S34" i="9"/>
  <c r="T22" i="9"/>
  <c r="X22" i="9"/>
  <c r="T11" i="9"/>
  <c r="S11" i="9"/>
  <c r="Y26" i="10"/>
  <c r="T8" i="10"/>
  <c r="X8" i="10"/>
  <c r="T16" i="11"/>
  <c r="X16" i="11"/>
  <c r="T31" i="9"/>
  <c r="Y29" i="9"/>
  <c r="N27" i="9"/>
  <c r="J25" i="9"/>
  <c r="Y21" i="9"/>
  <c r="N20" i="9"/>
  <c r="X19" i="9"/>
  <c r="S17" i="9"/>
  <c r="X15" i="9"/>
  <c r="X8" i="9"/>
  <c r="Y39" i="10"/>
  <c r="J38" i="10"/>
  <c r="T36" i="10"/>
  <c r="X35" i="10"/>
  <c r="Y34" i="10"/>
  <c r="T24" i="10"/>
  <c r="Y21" i="10"/>
  <c r="N15" i="10"/>
  <c r="Y14" i="10"/>
  <c r="T11" i="10"/>
  <c r="T39" i="11"/>
  <c r="Y38" i="11"/>
  <c r="J38" i="11"/>
  <c r="N35" i="11"/>
  <c r="Y34" i="11"/>
  <c r="N33" i="11"/>
  <c r="Y8" i="11"/>
  <c r="X30" i="10"/>
  <c r="N17" i="10"/>
  <c r="N37" i="11"/>
  <c r="Y20" i="11"/>
  <c r="T17" i="11"/>
  <c r="N12" i="11"/>
  <c r="Y11" i="11"/>
  <c r="N10" i="11"/>
  <c r="X16" i="8"/>
  <c r="X12" i="8"/>
  <c r="T10" i="8"/>
  <c r="J9" i="8"/>
  <c r="T40" i="9"/>
  <c r="N36" i="9"/>
  <c r="J31" i="9"/>
  <c r="Y27" i="9"/>
  <c r="Y24" i="9"/>
  <c r="N21" i="9"/>
  <c r="Y20" i="9"/>
  <c r="N19" i="9"/>
  <c r="Y16" i="9"/>
  <c r="Y13" i="9"/>
  <c r="Y9" i="9"/>
  <c r="N40" i="10"/>
  <c r="T38" i="10"/>
  <c r="N34" i="10"/>
  <c r="N33" i="10"/>
  <c r="N32" i="10"/>
  <c r="N31" i="10"/>
  <c r="N27" i="10"/>
  <c r="J26" i="10"/>
  <c r="T25" i="10"/>
  <c r="J24" i="10"/>
  <c r="N22" i="10"/>
  <c r="T20" i="10"/>
  <c r="X19" i="10"/>
  <c r="J19" i="10"/>
  <c r="Y15" i="10"/>
  <c r="N14" i="10"/>
  <c r="Y8" i="10"/>
  <c r="J39" i="11"/>
  <c r="T38" i="11"/>
  <c r="N34" i="11"/>
  <c r="Y30" i="11"/>
  <c r="J30" i="11"/>
  <c r="Y26" i="11"/>
  <c r="Y25" i="11"/>
  <c r="N24" i="11"/>
  <c r="Y23" i="11"/>
  <c r="N22" i="11"/>
  <c r="N21" i="11"/>
  <c r="J19" i="11"/>
  <c r="Y16" i="11"/>
  <c r="J9" i="11"/>
  <c r="N8" i="11"/>
  <c r="Y11" i="9"/>
  <c r="X11" i="9"/>
  <c r="T16" i="10"/>
  <c r="S16" i="10"/>
  <c r="Y40" i="11"/>
  <c r="X40" i="11"/>
  <c r="T19" i="11"/>
  <c r="S19" i="11"/>
  <c r="O34" i="8"/>
  <c r="O30" i="8"/>
  <c r="T24" i="8"/>
  <c r="T21" i="8"/>
  <c r="T19" i="8"/>
  <c r="T16" i="8"/>
  <c r="T13" i="8"/>
  <c r="Y25" i="9"/>
  <c r="T18" i="9"/>
  <c r="T19" i="10"/>
  <c r="S19" i="10"/>
  <c r="N18" i="10"/>
  <c r="S18" i="10"/>
  <c r="Y16" i="10"/>
  <c r="T14" i="10"/>
  <c r="T36" i="11"/>
  <c r="S36" i="11"/>
  <c r="J35" i="11"/>
  <c r="Y35" i="11"/>
  <c r="T8" i="11"/>
  <c r="X12" i="10"/>
  <c r="Y40" i="8"/>
  <c r="X38" i="8"/>
  <c r="S27" i="8"/>
  <c r="X26" i="8"/>
  <c r="T22" i="8"/>
  <c r="X18" i="8"/>
  <c r="T14" i="8"/>
  <c r="X10" i="8"/>
  <c r="Y40" i="9"/>
  <c r="X39" i="9"/>
  <c r="N39" i="9"/>
  <c r="Y38" i="9"/>
  <c r="S36" i="9"/>
  <c r="X34" i="9"/>
  <c r="N34" i="9"/>
  <c r="Y33" i="9"/>
  <c r="X32" i="9"/>
  <c r="N32" i="9"/>
  <c r="Y31" i="9"/>
  <c r="N31" i="9"/>
  <c r="Y30" i="9"/>
  <c r="T28" i="9"/>
  <c r="S28" i="9"/>
  <c r="S27" i="9"/>
  <c r="X25" i="9"/>
  <c r="J21" i="9"/>
  <c r="Y17" i="9"/>
  <c r="X17" i="9"/>
  <c r="N13" i="9"/>
  <c r="S12" i="9"/>
  <c r="X38" i="10"/>
  <c r="Y38" i="10"/>
  <c r="T37" i="10"/>
  <c r="X36" i="10"/>
  <c r="S34" i="10"/>
  <c r="Y28" i="10"/>
  <c r="X28" i="10"/>
  <c r="Y27" i="10"/>
  <c r="S26" i="10"/>
  <c r="Y24" i="10"/>
  <c r="X24" i="10"/>
  <c r="T22" i="10"/>
  <c r="S22" i="10"/>
  <c r="X20" i="10"/>
  <c r="Y20" i="10"/>
  <c r="X18" i="10"/>
  <c r="X16" i="10"/>
  <c r="X15" i="10"/>
  <c r="J15" i="10"/>
  <c r="X14" i="10"/>
  <c r="X13" i="10"/>
  <c r="T10" i="10"/>
  <c r="S10" i="10"/>
  <c r="T35" i="11"/>
  <c r="X35" i="11"/>
  <c r="J34" i="11"/>
  <c r="T33" i="11"/>
  <c r="S33" i="11"/>
  <c r="J32" i="11"/>
  <c r="T31" i="11"/>
  <c r="T20" i="11"/>
  <c r="T11" i="11"/>
  <c r="S11" i="11"/>
  <c r="X11" i="11"/>
  <c r="T21" i="9"/>
  <c r="S21" i="9"/>
  <c r="Y24" i="11"/>
  <c r="X24" i="11"/>
  <c r="X18" i="11"/>
  <c r="Y18" i="11"/>
  <c r="T27" i="8"/>
  <c r="T11" i="8"/>
  <c r="X35" i="9"/>
  <c r="T26" i="9"/>
  <c r="T20" i="9"/>
  <c r="T14" i="9"/>
  <c r="S14" i="9"/>
  <c r="X12" i="9"/>
  <c r="Y12" i="9"/>
  <c r="Y37" i="10"/>
  <c r="X37" i="10"/>
  <c r="T40" i="8"/>
  <c r="S39" i="8"/>
  <c r="Y38" i="8"/>
  <c r="J38" i="8"/>
  <c r="O36" i="8"/>
  <c r="Y35" i="8"/>
  <c r="N35" i="8"/>
  <c r="X34" i="8"/>
  <c r="J34" i="8"/>
  <c r="O32" i="8"/>
  <c r="Y31" i="8"/>
  <c r="N31" i="8"/>
  <c r="X30" i="8"/>
  <c r="J30" i="8"/>
  <c r="O28" i="8"/>
  <c r="Y27" i="8"/>
  <c r="J27" i="8"/>
  <c r="S26" i="8"/>
  <c r="T25" i="8"/>
  <c r="Y24" i="8"/>
  <c r="J24" i="8"/>
  <c r="T23" i="8"/>
  <c r="Y22" i="8"/>
  <c r="X21" i="8"/>
  <c r="J21" i="8"/>
  <c r="T20" i="8"/>
  <c r="Y19" i="8"/>
  <c r="J19" i="8"/>
  <c r="S18" i="8"/>
  <c r="T17" i="8"/>
  <c r="Y16" i="8"/>
  <c r="J16" i="8"/>
  <c r="T15" i="8"/>
  <c r="Y14" i="8"/>
  <c r="X13" i="8"/>
  <c r="J13" i="8"/>
  <c r="T12" i="8"/>
  <c r="Y11" i="8"/>
  <c r="J11" i="8"/>
  <c r="S10" i="8"/>
  <c r="T9" i="8"/>
  <c r="Y8" i="8"/>
  <c r="N8" i="8"/>
  <c r="N38" i="9"/>
  <c r="N37" i="9"/>
  <c r="S35" i="9"/>
  <c r="N30" i="9"/>
  <c r="N29" i="9"/>
  <c r="T27" i="9"/>
  <c r="Y26" i="9"/>
  <c r="J26" i="9"/>
  <c r="S25" i="9"/>
  <c r="S24" i="9"/>
  <c r="X18" i="9"/>
  <c r="Y18" i="9"/>
  <c r="X14" i="9"/>
  <c r="J13" i="9"/>
  <c r="X10" i="9"/>
  <c r="T8" i="9"/>
  <c r="S8" i="9"/>
  <c r="N39" i="10"/>
  <c r="S38" i="10"/>
  <c r="T31" i="10"/>
  <c r="S31" i="10"/>
  <c r="Y30" i="10"/>
  <c r="X29" i="10"/>
  <c r="T27" i="10"/>
  <c r="S27" i="10"/>
  <c r="X25" i="10"/>
  <c r="Y25" i="10"/>
  <c r="N21" i="10"/>
  <c r="Y19" i="10"/>
  <c r="T13" i="10"/>
  <c r="S13" i="10"/>
  <c r="X39" i="11"/>
  <c r="T23" i="11"/>
  <c r="S23" i="11"/>
  <c r="X23" i="11"/>
  <c r="X10" i="10"/>
  <c r="T37" i="11"/>
  <c r="S37" i="11"/>
  <c r="T34" i="11"/>
  <c r="T32" i="11"/>
  <c r="T28" i="11"/>
  <c r="X27" i="11"/>
  <c r="Y27" i="11"/>
  <c r="X19" i="11"/>
  <c r="N25" i="9"/>
  <c r="J20" i="9"/>
  <c r="T19" i="9"/>
  <c r="N17" i="9"/>
  <c r="N16" i="9"/>
  <c r="N15" i="9"/>
  <c r="T13" i="9"/>
  <c r="N11" i="9"/>
  <c r="N10" i="9"/>
  <c r="N9" i="9"/>
  <c r="T39" i="10"/>
  <c r="Y36" i="10"/>
  <c r="T33" i="10"/>
  <c r="S33" i="10"/>
  <c r="N28" i="10"/>
  <c r="T26" i="10"/>
  <c r="N24" i="10"/>
  <c r="N23" i="10"/>
  <c r="T21" i="10"/>
  <c r="J20" i="10"/>
  <c r="J14" i="10"/>
  <c r="J11" i="10"/>
  <c r="N40" i="11"/>
  <c r="N39" i="11"/>
  <c r="N38" i="11"/>
  <c r="X34" i="11"/>
  <c r="X31" i="11"/>
  <c r="J31" i="11"/>
  <c r="T30" i="11"/>
  <c r="X29" i="11"/>
  <c r="Y29" i="11"/>
  <c r="J23" i="11"/>
  <c r="T21" i="11"/>
  <c r="S21" i="11"/>
  <c r="J20" i="11"/>
  <c r="T13" i="11"/>
  <c r="S13" i="11"/>
  <c r="J11" i="11"/>
  <c r="T9" i="11"/>
  <c r="S9" i="11"/>
  <c r="J8" i="11"/>
  <c r="N18" i="9"/>
  <c r="N12" i="9"/>
  <c r="N38" i="10"/>
  <c r="N37" i="10"/>
  <c r="N36" i="10"/>
  <c r="N35" i="10"/>
  <c r="N30" i="10"/>
  <c r="N29" i="10"/>
  <c r="N25" i="10"/>
  <c r="N19" i="10"/>
  <c r="N13" i="10"/>
  <c r="N12" i="10"/>
  <c r="N10" i="10"/>
  <c r="N9" i="10"/>
  <c r="N8" i="10"/>
  <c r="N31" i="11"/>
  <c r="N30" i="11"/>
  <c r="N29" i="11"/>
  <c r="N28" i="11"/>
  <c r="S24" i="11"/>
  <c r="N19" i="11"/>
  <c r="S15" i="11"/>
  <c r="N27" i="11"/>
  <c r="N26" i="11"/>
  <c r="N25" i="11"/>
  <c r="N18" i="11"/>
  <c r="N17" i="11"/>
  <c r="N16" i="11"/>
  <c r="S35" i="11"/>
  <c r="S32" i="11"/>
  <c r="S29" i="11"/>
  <c r="S22" i="11"/>
  <c r="S16" i="11"/>
  <c r="S14" i="11"/>
  <c r="S12" i="11"/>
  <c r="X36" i="11"/>
  <c r="X33" i="11"/>
  <c r="X28" i="11"/>
  <c r="X12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S39" i="11"/>
  <c r="S25" i="11"/>
  <c r="S20" i="11"/>
  <c r="S10" i="11"/>
  <c r="S8" i="11"/>
  <c r="X38" i="11"/>
  <c r="X30" i="11"/>
  <c r="X26" i="11"/>
  <c r="X22" i="11"/>
  <c r="X17" i="11"/>
  <c r="X10" i="11"/>
  <c r="S40" i="10"/>
  <c r="S35" i="10"/>
  <c r="S32" i="10"/>
  <c r="S29" i="10"/>
  <c r="S23" i="10"/>
  <c r="S20" i="10"/>
  <c r="S15" i="10"/>
  <c r="S11" i="10"/>
  <c r="S9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S37" i="10"/>
  <c r="S36" i="10"/>
  <c r="S17" i="10"/>
  <c r="S8" i="10"/>
  <c r="S31" i="9"/>
  <c r="S29" i="9"/>
  <c r="S26" i="9"/>
  <c r="S9" i="9"/>
  <c r="X40" i="9"/>
  <c r="X33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S40" i="9"/>
  <c r="S37" i="9"/>
  <c r="S33" i="9"/>
  <c r="S23" i="9"/>
  <c r="S22" i="9"/>
  <c r="S19" i="9"/>
  <c r="S16" i="9"/>
  <c r="S15" i="9"/>
  <c r="S10" i="9"/>
  <c r="N19" i="8"/>
  <c r="O19" i="8"/>
  <c r="N24" i="8"/>
  <c r="O24" i="8"/>
  <c r="N20" i="8"/>
  <c r="O20" i="8"/>
  <c r="N16" i="8"/>
  <c r="O16" i="8"/>
  <c r="N12" i="8"/>
  <c r="O12" i="8"/>
  <c r="N15" i="8"/>
  <c r="O15" i="8"/>
  <c r="N11" i="8"/>
  <c r="O11" i="8"/>
  <c r="S40" i="8"/>
  <c r="X39" i="8"/>
  <c r="S38" i="8"/>
  <c r="S37" i="8"/>
  <c r="S36" i="8"/>
  <c r="S35" i="8"/>
  <c r="S34" i="8"/>
  <c r="S33" i="8"/>
  <c r="S32" i="8"/>
  <c r="S31" i="8"/>
  <c r="S30" i="8"/>
  <c r="S29" i="8"/>
  <c r="S28" i="8"/>
  <c r="N25" i="8"/>
  <c r="O25" i="8"/>
  <c r="N21" i="8"/>
  <c r="O21" i="8"/>
  <c r="S19" i="8"/>
  <c r="N17" i="8"/>
  <c r="O17" i="8"/>
  <c r="S15" i="8"/>
  <c r="N13" i="8"/>
  <c r="O13" i="8"/>
  <c r="S11" i="8"/>
  <c r="N9" i="8"/>
  <c r="O9" i="8"/>
  <c r="N27" i="8"/>
  <c r="O27" i="8"/>
  <c r="N23" i="8"/>
  <c r="O23" i="8"/>
  <c r="N39" i="8"/>
  <c r="N26" i="8"/>
  <c r="O26" i="8"/>
  <c r="S24" i="8"/>
  <c r="N22" i="8"/>
  <c r="O22" i="8"/>
  <c r="S20" i="8"/>
  <c r="N18" i="8"/>
  <c r="O18" i="8"/>
  <c r="S16" i="8"/>
  <c r="N14" i="8"/>
  <c r="O14" i="8"/>
  <c r="S12" i="8"/>
  <c r="N10" i="8"/>
  <c r="O10" i="8"/>
  <c r="S8" i="8"/>
  <c r="O15" i="3"/>
</calcChain>
</file>

<file path=xl/sharedStrings.xml><?xml version="1.0" encoding="utf-8"?>
<sst xmlns="http://schemas.openxmlformats.org/spreadsheetml/2006/main" count="774" uniqueCount="170">
  <si>
    <t>Total</t>
  </si>
  <si>
    <t xml:space="preserve">Homem </t>
  </si>
  <si>
    <t>Mulher</t>
  </si>
  <si>
    <t>18 a 24 anos</t>
  </si>
  <si>
    <t>25 a 29 anos</t>
  </si>
  <si>
    <t>30 a 34 anos</t>
  </si>
  <si>
    <t>35 a 45 anos</t>
  </si>
  <si>
    <t>46 a 60 anos</t>
  </si>
  <si>
    <t>Mais de 60 anos</t>
  </si>
  <si>
    <t>Não informado</t>
  </si>
  <si>
    <t>61 a 70 anos</t>
  </si>
  <si>
    <t>-</t>
  </si>
  <si>
    <t>Mais de 70 anos</t>
  </si>
  <si>
    <t>Evolução da quantidade de presos custodiados no Sistema Penitenciário, por grupo de idade - Brasil (2014-2021)</t>
  </si>
  <si>
    <t>18 a 24 anos (%)</t>
  </si>
  <si>
    <t>Evolução da quantidade de presos custodiados no Sistema Penitenciário, por grupo de idade e sexo - Brasil (2014-2021)</t>
  </si>
  <si>
    <t>Sistema de Informações do Departamento Penitenciário Nacional. Elaboração própria.</t>
  </si>
  <si>
    <t>(*) Dados preliminares.</t>
  </si>
  <si>
    <t xml:space="preserve"> Fonte: MS/SVS/CGIAE - Sistema de Informações sobre Mortalidade - SIM</t>
  </si>
  <si>
    <t xml:space="preserve">20-29 Anos </t>
  </si>
  <si>
    <t>15-19 Anos</t>
  </si>
  <si>
    <t>Total
15-29 Anos</t>
  </si>
  <si>
    <t>Faixa Etária</t>
  </si>
  <si>
    <t>Variação 2017-2021</t>
  </si>
  <si>
    <t>Variação 2020-2021</t>
  </si>
  <si>
    <t>2021(*)</t>
  </si>
  <si>
    <t>Variação 2017-2020</t>
  </si>
  <si>
    <t>Variação 2019-2020</t>
  </si>
  <si>
    <t>Variação 2017-2019</t>
  </si>
  <si>
    <t>Variação 2018-2019</t>
  </si>
  <si>
    <t>Variação 2017-2018</t>
  </si>
  <si>
    <t xml:space="preserve">REGIÃO/UF </t>
  </si>
  <si>
    <t>X85-Y09</t>
  </si>
  <si>
    <t>2021 (*)</t>
  </si>
  <si>
    <t>Total de adolescentes informados</t>
  </si>
  <si>
    <t>Questões com informações sobre o número de adolescentes</t>
  </si>
  <si>
    <t>Tipos de atendimento</t>
  </si>
  <si>
    <t>Norte</t>
  </si>
  <si>
    <t>Nordeste</t>
  </si>
  <si>
    <t>Sudeste</t>
  </si>
  <si>
    <t>Sul</t>
  </si>
  <si>
    <t>Centro-Oeste</t>
  </si>
  <si>
    <t>Gestor estadual</t>
  </si>
  <si>
    <t>Q17 - Total de adolescentes por tipo de medida (somatório)</t>
  </si>
  <si>
    <t>Q17 - Total de adolescentes em internação e semiliberdade</t>
  </si>
  <si>
    <t>Internação e semiliberdade</t>
  </si>
  <si>
    <t>Atendimento inicial, semiliberdade, internação provisõria, internação, internação sanção, outro tipo</t>
  </si>
  <si>
    <t>Q93 - Total de adolescentes por ato infracional (somatório)</t>
  </si>
  <si>
    <t>Q94 - Total de adolescentes por idade (somatório)</t>
  </si>
  <si>
    <t>Q95 - Total de adolescentes por cor/raça (somatório)</t>
  </si>
  <si>
    <t>Q96 - Total de adolescentes por gênero (somatório)</t>
  </si>
  <si>
    <t>Internação, internação provisõria, semiliberdade, outro</t>
  </si>
  <si>
    <t>Fonte: Levantamento Anual do Sistema de Atendimento Socioeducativo (SINASE). 2020. Elaboração prória.</t>
  </si>
  <si>
    <t>Total de adolescentes em cumprimento de medida socioeducativa - Brasil (2012-2017)</t>
  </si>
  <si>
    <t>Ano</t>
  </si>
  <si>
    <t>Medidas Socioeducativas em Meio Aberto</t>
  </si>
  <si>
    <t>Medidas Socioeducativas em Restrição e Privação de Liberdade</t>
  </si>
  <si>
    <t>Proporção</t>
  </si>
  <si>
    <t>Fonte: Levantamento Anual SINASE (2012-2017) e Ministério da Cidadania (2012-2017). Elaboração prória.</t>
  </si>
  <si>
    <t>Rondônia</t>
  </si>
  <si>
    <t>Amazonas</t>
  </si>
  <si>
    <t>Espírito Santo</t>
  </si>
  <si>
    <t>São Paulo</t>
  </si>
  <si>
    <t>Distrito Federal</t>
  </si>
  <si>
    <t>Goiás</t>
  </si>
  <si>
    <t>Mato Grosso</t>
  </si>
  <si>
    <t>Mato Grosso do Sul</t>
  </si>
  <si>
    <t>Rio Grande do Sul</t>
  </si>
  <si>
    <t>Santa Catarina</t>
  </si>
  <si>
    <t>Paraná</t>
  </si>
  <si>
    <t>Rio de Janeiro</t>
  </si>
  <si>
    <t>Minas Gerais</t>
  </si>
  <si>
    <t>Bahia</t>
  </si>
  <si>
    <t>Sergipe</t>
  </si>
  <si>
    <t>Alagoas</t>
  </si>
  <si>
    <t>Pernambuco</t>
  </si>
  <si>
    <t>Paraíba</t>
  </si>
  <si>
    <t>Rio Grande do Norte</t>
  </si>
  <si>
    <t>Ceará</t>
  </si>
  <si>
    <t>Roraima</t>
  </si>
  <si>
    <t>Acre</t>
  </si>
  <si>
    <t>Pará</t>
  </si>
  <si>
    <t>Amapá</t>
  </si>
  <si>
    <t>Tocantins</t>
  </si>
  <si>
    <t>Maranhão</t>
  </si>
  <si>
    <t>Piauí</t>
  </si>
  <si>
    <t>Brasil</t>
  </si>
  <si>
    <t>Variação da taxa 2017-2021</t>
  </si>
  <si>
    <t>Taxa de Homicídios</t>
  </si>
  <si>
    <t>Taxa de homicídios de jovens entre 15 e 29 anos de idade com cariação (2017 e 2021)</t>
  </si>
  <si>
    <t>Dados do Atendimento Socioeducativo por UF (2013-2017)</t>
  </si>
  <si>
    <t>Fonte: Elaborado por Arruda (2021) com base nas edições do documento Levantamento do atendimento socioeducativo no Brasil (BRASIL, 2004; 2009; 2010; 2011; 2012; 2014; 2015; 2017; 2018a; 2018b; 2019).</t>
  </si>
  <si>
    <t>Feminino</t>
  </si>
  <si>
    <t>Masculino</t>
  </si>
  <si>
    <t>Adolescentes e jovens em restrição e privação de liberdade no Brasil (1996-2017)</t>
  </si>
  <si>
    <t>Não especificado</t>
  </si>
  <si>
    <t>Branco</t>
  </si>
  <si>
    <t>Pardo</t>
  </si>
  <si>
    <t>Negro</t>
  </si>
  <si>
    <t>Amarelo e Indígena</t>
  </si>
  <si>
    <t>Cor/Raça</t>
  </si>
  <si>
    <t>Fonte: SINASE, 2019. Elaboração própria.</t>
  </si>
  <si>
    <t>%</t>
  </si>
  <si>
    <t>2014-2017</t>
  </si>
  <si>
    <t>2014-2016</t>
  </si>
  <si>
    <t>Classificação racial em médias percentuais de adolescentes e jovens em restrição e privação de liberdade de ambos os sexos (2014-2017)</t>
  </si>
  <si>
    <t>Sumário</t>
  </si>
  <si>
    <t>Tabela 11.1</t>
  </si>
  <si>
    <t>grafico_11.2</t>
  </si>
  <si>
    <t>grafico_11.3</t>
  </si>
  <si>
    <t>grafico_11.4</t>
  </si>
  <si>
    <t>grafico_11.5</t>
  </si>
  <si>
    <t>grafico_11.6</t>
  </si>
  <si>
    <t>Variação da Taxa de Homicídios de jovens de 15 a 29 anos de idade, por grupo de 100 mil, segundo Brasil e Unidades da Federação (2017-2021¹)</t>
  </si>
  <si>
    <t>Taxa de homicídios por 100 mil de jovens de 15 a 29 anos de idade, por Brasil e Unidades da Federação (2021¹)</t>
  </si>
  <si>
    <t>compl_1</t>
  </si>
  <si>
    <t>compl_2</t>
  </si>
  <si>
    <t>compl_3</t>
  </si>
  <si>
    <t>compl_4</t>
  </si>
  <si>
    <t>compl_5</t>
  </si>
  <si>
    <t>compl_6</t>
  </si>
  <si>
    <t>compl_7</t>
  </si>
  <si>
    <t xml:space="preserve">Fonte: Sinase (2019). </t>
  </si>
  <si>
    <t xml:space="preserve"> Fonte: MS/SVS/CGIAE - Sistema de Informações sobre Mortalidade - SIM. Elaboração Secretaria Nacional de Juventude (SNJ).</t>
  </si>
  <si>
    <t>Brasil, Grandes Regiões e Unidades Federativas</t>
  </si>
  <si>
    <t>Número de homicídios de jovens de 15 a 29 anos de idade com variação percentual, segundo Brasil, Grandes Regiões e Unidades Federativas (2017 a 2021¹)</t>
  </si>
  <si>
    <t>Evolução do número total de jovens de 18 a 29 anos de idade presos custodiados no Sistema Penitenciário – Brasil (2014-2021)</t>
  </si>
  <si>
    <t>18 a 29 anos</t>
  </si>
  <si>
    <t>grafico_11.1</t>
  </si>
  <si>
    <t>aux_g11.1_g11.2</t>
  </si>
  <si>
    <t>compl_8</t>
  </si>
  <si>
    <t>compl_9</t>
  </si>
  <si>
    <t>compl_10</t>
  </si>
  <si>
    <t>Evolução dos Homicídios contra a juventude - 2017-2021</t>
  </si>
  <si>
    <t>Evolução dos Homicídios contra jovens autodeclarados brancos - 2017-2021</t>
  </si>
  <si>
    <t>Evolução dos Homicídios contra jovens autodeclarados pretos - 2017-2021</t>
  </si>
  <si>
    <t>Evolução dos Homicídios contra jovens autodeclarados pardos - 2017-2021</t>
  </si>
  <si>
    <t>Total de vagas</t>
  </si>
  <si>
    <t>Total de presos</t>
  </si>
  <si>
    <t>Unidades Federativas</t>
  </si>
  <si>
    <t>compl_11</t>
  </si>
  <si>
    <t>Tabela 11.2</t>
  </si>
  <si>
    <t>Prestação de Serviço à Comunidade</t>
  </si>
  <si>
    <t>Liberdade Assistida</t>
  </si>
  <si>
    <t>Meio Aberto</t>
  </si>
  <si>
    <t>Medida Protetiva</t>
  </si>
  <si>
    <t>Internação Sanção</t>
  </si>
  <si>
    <t>Atendimento Inicial</t>
  </si>
  <si>
    <t>Medida de Semiliberdade</t>
  </si>
  <si>
    <t>Medida de Internação Provisória</t>
  </si>
  <si>
    <t>Medida de Internação</t>
  </si>
  <si>
    <t>Meio Fechado</t>
  </si>
  <si>
    <t>Medidas Socioeducativas</t>
  </si>
  <si>
    <t>Número e total de adolescentes e jovens em meio aberto e meio fechado, por tipo de medida (2017)</t>
  </si>
  <si>
    <t xml:space="preserve">Internação sanção </t>
  </si>
  <si>
    <t xml:space="preserve">Semiliberdade </t>
  </si>
  <si>
    <t>Internação provisória</t>
  </si>
  <si>
    <t>Internação</t>
  </si>
  <si>
    <t>Meio fechado</t>
  </si>
  <si>
    <t>Número de adolescentes em medida socioeducativa de meio fechado, por tipo de medida - Brasil (2018-2021)</t>
  </si>
  <si>
    <t>Número de homicídios de jovens de 15 a 29 anos de idade – Brasil (2017 a 2021¹)</t>
  </si>
  <si>
    <t>Número de homicídios de jovens de 15 a 29 anos de idade – Grandes Regiões (2017 a 2021¹)</t>
  </si>
  <si>
    <t>grafico_11.7</t>
  </si>
  <si>
    <t>grafico_11.8</t>
  </si>
  <si>
    <t>grafico_11.9</t>
  </si>
  <si>
    <t>Evolução do número total de presos custodiados no Sistema Penitenciário, por grupo de idade – Brasil (2014-2021)</t>
  </si>
  <si>
    <t>aux_g11.3_g11.4</t>
  </si>
  <si>
    <t>aux_g11.5</t>
  </si>
  <si>
    <t>aux_g11.6</t>
  </si>
  <si>
    <t>aux_g11.7_g11.8_g11.9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</si>
</sst>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16">
    <font>
      <sz val="11"/>
      <color theme="1"/>
      <name val="Open Sans"/>
      <family val="2"/>
      <scheme val="minor"/>
    </font>
    <font>
      <sz val="8"/>
      <name val="Open Sans"/>
      <family val="2"/>
      <scheme val="minor"/>
    </font>
    <font>
      <sz val="9"/>
      <color theme="1" tint="-0.249977111117893"/>
      <name val="Open Sans"/>
      <family val="2"/>
    </font>
    <font>
      <b/>
      <sz val="9"/>
      <color theme="1" tint="-0.249977111117893"/>
      <name val="Open Sans"/>
      <family val="2"/>
    </font>
    <font>
      <b/>
      <sz val="10"/>
      <color theme="1" tint="-0.249977111117893"/>
      <name val="Open Sans"/>
      <family val="2"/>
    </font>
    <font>
      <sz val="8"/>
      <color theme="1" tint="-0.249977111117893"/>
      <name val="Open Sans"/>
      <family val="2"/>
    </font>
    <font>
      <sz val="11"/>
      <color theme="1"/>
      <name val="Open Sans"/>
      <family val="2"/>
      <scheme val="minor"/>
    </font>
    <font>
      <b/>
      <sz val="28"/>
      <color rgb="FF383A46"/>
      <name val="Open Sans"/>
      <family val="2"/>
    </font>
    <font>
      <sz val="10"/>
      <color rgb="FF006633"/>
      <name val="Arial"/>
      <family val="2"/>
      <charset val="1"/>
    </font>
    <font>
      <u/>
      <sz val="10"/>
      <color theme="10"/>
      <name val="Arial"/>
      <family val="2"/>
      <charset val="1"/>
    </font>
    <font>
      <sz val="10"/>
      <color theme="1" tint="-0.249977111117893"/>
      <name val="Open Sans"/>
      <family val="2"/>
    </font>
    <font>
      <b/>
      <sz val="10"/>
      <color theme="1"/>
      <name val="Open Sans"/>
      <family val="2"/>
    </font>
    <font>
      <sz val="9"/>
      <color theme="0" tint="-4.9989318521683403E-2"/>
      <name val="Open Sans"/>
      <family val="2"/>
    </font>
    <font>
      <sz val="9"/>
      <color theme="1"/>
      <name val="Open Sans"/>
      <family val="2"/>
      <scheme val="minor"/>
    </font>
    <font>
      <b/>
      <sz val="9"/>
      <color theme="1"/>
      <name val="Open Sans"/>
      <family val="2"/>
      <scheme val="minor"/>
    </font>
    <font>
      <b/>
      <sz val="10"/>
      <color theme="1"/>
      <name val="Open Sans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95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3" fontId="2" fillId="2" borderId="0" xfId="0" applyNumberFormat="1" applyFont="1" applyFill="1"/>
    <xf numFmtId="0" fontId="2" fillId="2" borderId="0" xfId="0" applyNumberFormat="1" applyFont="1" applyFill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3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3" fontId="2" fillId="4" borderId="1" xfId="0" applyNumberFormat="1" applyFont="1" applyFill="1" applyBorder="1"/>
    <xf numFmtId="3" fontId="2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left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3" fontId="2" fillId="4" borderId="1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4" fillId="2" borderId="5" xfId="0" applyFont="1" applyFill="1" applyBorder="1"/>
    <xf numFmtId="0" fontId="2" fillId="2" borderId="5" xfId="0" applyFont="1" applyFill="1" applyBorder="1"/>
    <xf numFmtId="3" fontId="2" fillId="2" borderId="2" xfId="0" applyNumberFormat="1" applyFont="1" applyFill="1" applyBorder="1"/>
    <xf numFmtId="3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3" xfId="0" applyFont="1" applyFill="1" applyBorder="1"/>
    <xf numFmtId="0" fontId="3" fillId="4" borderId="4" xfId="0" applyFont="1" applyFill="1" applyBorder="1"/>
    <xf numFmtId="3" fontId="2" fillId="4" borderId="4" xfId="0" applyNumberFormat="1" applyFont="1" applyFill="1" applyBorder="1"/>
    <xf numFmtId="3" fontId="2" fillId="4" borderId="4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left" vertical="center"/>
    </xf>
    <xf numFmtId="164" fontId="2" fillId="4" borderId="4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3" fontId="2" fillId="6" borderId="1" xfId="0" applyNumberFormat="1" applyFont="1" applyFill="1" applyBorder="1" applyAlignment="1">
      <alignment horizontal="center" vertical="center"/>
    </xf>
    <xf numFmtId="9" fontId="2" fillId="6" borderId="1" xfId="1" applyFont="1" applyFill="1" applyBorder="1" applyAlignment="1">
      <alignment horizontal="center" vertical="center"/>
    </xf>
    <xf numFmtId="3" fontId="2" fillId="6" borderId="1" xfId="1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3" fontId="2" fillId="5" borderId="1" xfId="0" applyNumberFormat="1" applyFont="1" applyFill="1" applyBorder="1" applyAlignment="1">
      <alignment horizontal="center" vertical="center"/>
    </xf>
    <xf numFmtId="9" fontId="2" fillId="5" borderId="1" xfId="1" applyFont="1" applyFill="1" applyBorder="1" applyAlignment="1">
      <alignment horizontal="center" vertical="center"/>
    </xf>
    <xf numFmtId="3" fontId="2" fillId="5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9" fontId="2" fillId="4" borderId="1" xfId="1" applyFont="1" applyFill="1" applyBorder="1" applyAlignment="1">
      <alignment horizontal="center" vertical="center"/>
    </xf>
    <xf numFmtId="3" fontId="2" fillId="4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3" fontId="2" fillId="6" borderId="1" xfId="0" applyNumberFormat="1" applyFont="1" applyFill="1" applyBorder="1" applyAlignment="1">
      <alignment horizontal="right" indent="1"/>
    </xf>
    <xf numFmtId="9" fontId="2" fillId="6" borderId="1" xfId="1" applyFont="1" applyFill="1" applyBorder="1" applyAlignment="1">
      <alignment horizontal="right" indent="1"/>
    </xf>
    <xf numFmtId="3" fontId="2" fillId="6" borderId="1" xfId="1" applyNumberFormat="1" applyFont="1" applyFill="1" applyBorder="1" applyAlignment="1">
      <alignment horizontal="right" indent="1"/>
    </xf>
    <xf numFmtId="3" fontId="2" fillId="5" borderId="1" xfId="0" applyNumberFormat="1" applyFont="1" applyFill="1" applyBorder="1" applyAlignment="1">
      <alignment horizontal="right" indent="1"/>
    </xf>
    <xf numFmtId="9" fontId="2" fillId="5" borderId="1" xfId="1" applyFont="1" applyFill="1" applyBorder="1" applyAlignment="1">
      <alignment horizontal="right" indent="1"/>
    </xf>
    <xf numFmtId="3" fontId="2" fillId="5" borderId="1" xfId="1" applyNumberFormat="1" applyFont="1" applyFill="1" applyBorder="1" applyAlignment="1">
      <alignment horizontal="right" indent="1"/>
    </xf>
    <xf numFmtId="3" fontId="2" fillId="4" borderId="1" xfId="0" applyNumberFormat="1" applyFont="1" applyFill="1" applyBorder="1" applyAlignment="1">
      <alignment horizontal="right" indent="1"/>
    </xf>
    <xf numFmtId="9" fontId="2" fillId="4" borderId="1" xfId="1" applyFont="1" applyFill="1" applyBorder="1" applyAlignment="1">
      <alignment horizontal="right" indent="1"/>
    </xf>
    <xf numFmtId="3" fontId="2" fillId="4" borderId="1" xfId="1" applyNumberFormat="1" applyFont="1" applyFill="1" applyBorder="1" applyAlignment="1">
      <alignment horizontal="right" indent="1"/>
    </xf>
    <xf numFmtId="0" fontId="3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9" fontId="2" fillId="4" borderId="4" xfId="1" applyFont="1" applyFill="1" applyBorder="1" applyAlignment="1">
      <alignment horizontal="center" vertical="center"/>
    </xf>
    <xf numFmtId="3" fontId="2" fillId="4" borderId="4" xfId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3" fontId="2" fillId="4" borderId="4" xfId="0" applyNumberFormat="1" applyFont="1" applyFill="1" applyBorder="1" applyAlignment="1">
      <alignment horizontal="right" indent="1"/>
    </xf>
    <xf numFmtId="9" fontId="2" fillId="4" borderId="4" xfId="1" applyFont="1" applyFill="1" applyBorder="1" applyAlignment="1">
      <alignment horizontal="right" indent="1"/>
    </xf>
    <xf numFmtId="3" fontId="2" fillId="4" borderId="4" xfId="1" applyNumberFormat="1" applyFont="1" applyFill="1" applyBorder="1" applyAlignment="1">
      <alignment horizontal="right" indent="1"/>
    </xf>
    <xf numFmtId="0" fontId="3" fillId="3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3" fontId="2" fillId="4" borderId="0" xfId="0" applyNumberFormat="1" applyFont="1" applyFill="1" applyAlignment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3" fontId="3" fillId="4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165" fontId="2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2" fillId="4" borderId="0" xfId="0" applyNumberFormat="1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2" fillId="4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0" applyFont="1" applyFill="1" applyBorder="1" applyAlignment="1">
      <alignment vertical="center"/>
    </xf>
    <xf numFmtId="0" fontId="0" fillId="2" borderId="1" xfId="0" applyFill="1" applyBorder="1"/>
    <xf numFmtId="0" fontId="8" fillId="2" borderId="1" xfId="0" applyFont="1" applyFill="1" applyBorder="1" applyAlignment="1">
      <alignment horizontal="left" vertical="center"/>
    </xf>
    <xf numFmtId="0" fontId="8" fillId="2" borderId="1" xfId="2" applyFont="1" applyFill="1" applyBorder="1" applyAlignment="1">
      <alignment horizontal="left" vertical="center"/>
    </xf>
    <xf numFmtId="0" fontId="8" fillId="2" borderId="1" xfId="2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0" fillId="7" borderId="5" xfId="0" applyFill="1" applyBorder="1" applyAlignment="1"/>
    <xf numFmtId="0" fontId="0" fillId="7" borderId="6" xfId="0" applyFill="1" applyBorder="1" applyAlignment="1"/>
    <xf numFmtId="0" fontId="0" fillId="7" borderId="2" xfId="0" applyFill="1" applyBorder="1" applyAlignment="1"/>
    <xf numFmtId="0" fontId="0" fillId="7" borderId="1" xfId="0" applyFill="1" applyBorder="1" applyAlignment="1"/>
    <xf numFmtId="0" fontId="3" fillId="3" borderId="3" xfId="0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66" fontId="2" fillId="2" borderId="0" xfId="0" applyNumberFormat="1" applyFont="1" applyFill="1" applyAlignment="1">
      <alignment vertical="center"/>
    </xf>
    <xf numFmtId="166" fontId="5" fillId="2" borderId="2" xfId="0" applyNumberFormat="1" applyFont="1" applyFill="1" applyBorder="1" applyAlignment="1">
      <alignment horizontal="left" vertical="center"/>
    </xf>
    <xf numFmtId="166" fontId="5" fillId="2" borderId="1" xfId="0" applyNumberFormat="1" applyFont="1" applyFill="1" applyBorder="1" applyAlignment="1">
      <alignment horizontal="left" vertical="center"/>
    </xf>
    <xf numFmtId="166" fontId="2" fillId="2" borderId="1" xfId="0" applyNumberFormat="1" applyFont="1" applyFill="1" applyBorder="1" applyAlignment="1">
      <alignment vertical="center"/>
    </xf>
    <xf numFmtId="166" fontId="2" fillId="6" borderId="1" xfId="1" applyNumberFormat="1" applyFont="1" applyFill="1" applyBorder="1" applyAlignment="1">
      <alignment horizontal="center" vertical="center"/>
    </xf>
    <xf numFmtId="166" fontId="2" fillId="5" borderId="1" xfId="1" applyNumberFormat="1" applyFont="1" applyFill="1" applyBorder="1" applyAlignment="1">
      <alignment horizontal="center" vertical="center"/>
    </xf>
    <xf numFmtId="166" fontId="2" fillId="4" borderId="1" xfId="1" applyNumberFormat="1" applyFont="1" applyFill="1" applyBorder="1" applyAlignment="1">
      <alignment horizontal="center" vertical="center"/>
    </xf>
    <xf numFmtId="166" fontId="2" fillId="4" borderId="4" xfId="1" applyNumberFormat="1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4" fillId="0" borderId="0" xfId="0" applyFont="1"/>
    <xf numFmtId="165" fontId="10" fillId="0" borderId="0" xfId="0" applyNumberFormat="1" applyFont="1"/>
    <xf numFmtId="0" fontId="10" fillId="0" borderId="0" xfId="0" applyFont="1"/>
    <xf numFmtId="166" fontId="10" fillId="0" borderId="0" xfId="0" applyNumberFormat="1" applyFont="1"/>
    <xf numFmtId="4" fontId="2" fillId="4" borderId="0" xfId="0" applyNumberFormat="1" applyFont="1" applyFill="1" applyAlignment="1">
      <alignment vertical="center"/>
    </xf>
    <xf numFmtId="166" fontId="2" fillId="4" borderId="0" xfId="0" applyNumberFormat="1" applyFont="1" applyFill="1" applyAlignment="1">
      <alignment vertical="center"/>
    </xf>
    <xf numFmtId="0" fontId="5" fillId="0" borderId="0" xfId="0" applyFont="1"/>
    <xf numFmtId="4" fontId="10" fillId="0" borderId="0" xfId="0" applyNumberFormat="1" applyFont="1"/>
    <xf numFmtId="0" fontId="8" fillId="0" borderId="1" xfId="2" applyFont="1" applyFill="1" applyBorder="1" applyAlignment="1">
      <alignment horizontal="left" vertical="center"/>
    </xf>
    <xf numFmtId="3" fontId="2" fillId="4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3" fillId="3" borderId="2" xfId="0" applyFont="1" applyFill="1" applyBorder="1" applyAlignment="1">
      <alignment horizontal="center" vertical="center"/>
    </xf>
    <xf numFmtId="0" fontId="0" fillId="0" borderId="7" xfId="0" applyBorder="1"/>
    <xf numFmtId="0" fontId="11" fillId="0" borderId="7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0" fontId="2" fillId="8" borderId="0" xfId="0" applyFont="1" applyFill="1" applyAlignment="1">
      <alignment vertical="center"/>
    </xf>
    <xf numFmtId="166" fontId="2" fillId="8" borderId="0" xfId="0" applyNumberFormat="1" applyFont="1" applyFill="1" applyAlignment="1">
      <alignment vertical="center"/>
    </xf>
    <xf numFmtId="0" fontId="0" fillId="8" borderId="0" xfId="0" applyFill="1"/>
    <xf numFmtId="0" fontId="10" fillId="8" borderId="0" xfId="0" applyFont="1" applyFill="1"/>
    <xf numFmtId="165" fontId="10" fillId="8" borderId="0" xfId="0" applyNumberFormat="1" applyFont="1" applyFill="1"/>
    <xf numFmtId="166" fontId="10" fillId="8" borderId="0" xfId="0" applyNumberFormat="1" applyFont="1" applyFill="1"/>
    <xf numFmtId="0" fontId="2" fillId="8" borderId="0" xfId="0" applyFont="1" applyFill="1" applyAlignment="1">
      <alignment horizontal="left" vertical="center"/>
    </xf>
    <xf numFmtId="0" fontId="2" fillId="8" borderId="0" xfId="0" applyFont="1" applyFill="1" applyAlignment="1">
      <alignment horizontal="center" vertical="center"/>
    </xf>
    <xf numFmtId="0" fontId="2" fillId="8" borderId="0" xfId="0" applyFont="1" applyFill="1"/>
    <xf numFmtId="0" fontId="2" fillId="8" borderId="0" xfId="0" applyFont="1" applyFill="1" applyAlignment="1"/>
    <xf numFmtId="0" fontId="3" fillId="4" borderId="1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12" fillId="2" borderId="0" xfId="0" applyFont="1" applyFill="1" applyAlignment="1">
      <alignment vertical="center"/>
    </xf>
    <xf numFmtId="0" fontId="4" fillId="2" borderId="7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3" fontId="13" fillId="4" borderId="4" xfId="0" applyNumberFormat="1" applyFont="1" applyFill="1" applyBorder="1" applyAlignment="1">
      <alignment horizontal="center" vertical="center"/>
    </xf>
    <xf numFmtId="3" fontId="14" fillId="4" borderId="4" xfId="0" applyNumberFormat="1" applyFont="1" applyFill="1" applyBorder="1" applyAlignment="1">
      <alignment vertical="center"/>
    </xf>
    <xf numFmtId="3" fontId="13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left" vertical="center"/>
    </xf>
    <xf numFmtId="0" fontId="13" fillId="8" borderId="0" xfId="0" applyFont="1" applyFill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166" fontId="3" fillId="3" borderId="3" xfId="0" applyNumberFormat="1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66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80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9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7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2.xml"/><Relationship Id="rId34" Type="http://schemas.openxmlformats.org/officeDocument/2006/relationships/sharedStrings" Target="sharedStrings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8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6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11.xml"/><Relationship Id="rId29" Type="http://schemas.openxmlformats.org/officeDocument/2006/relationships/chartsheet" Target="chartsheets/sheet10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7.xml"/><Relationship Id="rId24" Type="http://schemas.openxmlformats.org/officeDocument/2006/relationships/worksheet" Target="worksheets/sheet15.xml"/><Relationship Id="rId32" Type="http://schemas.openxmlformats.org/officeDocument/2006/relationships/theme" Target="theme/theme1.xml"/><Relationship Id="rId5" Type="http://schemas.openxmlformats.org/officeDocument/2006/relationships/chartsheet" Target="chartsheets/sheet2.xml"/><Relationship Id="rId15" Type="http://schemas.openxmlformats.org/officeDocument/2006/relationships/worksheet" Target="worksheets/sheet6.xml"/><Relationship Id="rId23" Type="http://schemas.openxmlformats.org/officeDocument/2006/relationships/worksheet" Target="worksheets/sheet14.xml"/><Relationship Id="rId28" Type="http://schemas.openxmlformats.org/officeDocument/2006/relationships/worksheet" Target="worksheets/sheet19.xml"/><Relationship Id="rId10" Type="http://schemas.openxmlformats.org/officeDocument/2006/relationships/chartsheet" Target="chartsheets/sheet6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21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5.xml"/><Relationship Id="rId22" Type="http://schemas.openxmlformats.org/officeDocument/2006/relationships/worksheet" Target="worksheets/sheet13.xml"/><Relationship Id="rId27" Type="http://schemas.openxmlformats.org/officeDocument/2006/relationships/worksheet" Target="worksheets/sheet18.xml"/><Relationship Id="rId30" Type="http://schemas.openxmlformats.org/officeDocument/2006/relationships/worksheet" Target="worksheets/sheet20.xml"/><Relationship Id="rId35" Type="http://schemas.openxmlformats.org/officeDocument/2006/relationships/calcChain" Target="calcChain.xml"/><Relationship Id="rId8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Open sans" panose="020B0606030504020204"/>
                <a:ea typeface="+mn-ea"/>
                <a:cs typeface="+mn-cs"/>
              </a:defRPr>
            </a:pPr>
            <a:r>
              <a:rPr lang="pt-BR" sz="1400" b="1">
                <a:effectLst/>
              </a:rPr>
              <a:t>Número de homicídios de jovens de 15 a 29 anos de idade – Brasil (2017 a 2021¹)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Open sans" panose="020B0606030504020204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'aux_g11.1_g11.2'!$C$8</c:f>
              <c:strCache>
                <c:ptCount val="1"/>
                <c:pt idx="0">
                  <c:v>Brasil</c:v>
                </c:pt>
              </c:strCache>
            </c:strRef>
          </c:tx>
          <c:spPr>
            <a:ln w="28575" cap="rnd">
              <a:solidFill>
                <a:schemeClr val="accent4">
                  <a:lumMod val="1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10000"/>
                </a:schemeClr>
              </a:solidFill>
              <a:ln w="9525">
                <a:solidFill>
                  <a:schemeClr val="accent4">
                    <a:lumMod val="10000"/>
                  </a:schemeClr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2.1731495911922548E-2"/>
                  <c:y val="-4.7015799067016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17-48C2-B67E-C6B15D5582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'aux_g11.1_g11.2'!$AA$5:$AF$5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('aux_g11.1_g11.2'!$F$8,'aux_g11.1_g11.2'!$I$8,'aux_g11.1_g11.2'!$M$8,'aux_g11.1_g11.2'!$R$8,'aux_g11.1_g11.2'!$W$8)</c:f>
              <c:numCache>
                <c:formatCode>#,##0</c:formatCode>
                <c:ptCount val="5"/>
                <c:pt idx="0">
                  <c:v>35783</c:v>
                </c:pt>
                <c:pt idx="1">
                  <c:v>30873</c:v>
                </c:pt>
                <c:pt idx="2">
                  <c:v>23327</c:v>
                </c:pt>
                <c:pt idx="3">
                  <c:v>25814</c:v>
                </c:pt>
                <c:pt idx="4">
                  <c:v>20448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17-48C2-B67E-C6B15D55822C}"/>
            </c:ext>
          </c:extLst>
        </c:ser>
        <c:ser>
          <c:idx val="1"/>
          <c:order val="1"/>
          <c:tx>
            <c:strRef>
              <c:f>'aux_g11.1_g11.2'!$C$9</c:f>
              <c:strCache>
                <c:ptCount val="1"/>
                <c:pt idx="0">
                  <c:v>Norte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'aux_g11.1_g11.2'!$AA$5:$AF$5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  <c:extLst xmlns:c15="http://schemas.microsoft.com/office/drawing/2012/chart"/>
            </c:numRef>
          </c:cat>
          <c:val>
            <c:numRef>
              <c:f>('aux_g11.1_g11.2'!$F$9,'aux_g11.1_g11.2'!$I$9,'aux_g11.1_g11.2'!$M$9,'aux_g11.1_g11.2'!$R$9,'aux_g11.1_g11.2'!$W$9)</c:f>
              <c:numCache>
                <c:formatCode>#,##0</c:formatCode>
                <c:ptCount val="5"/>
                <c:pt idx="0">
                  <c:v>4558</c:v>
                </c:pt>
                <c:pt idx="1">
                  <c:v>4495</c:v>
                </c:pt>
                <c:pt idx="2">
                  <c:v>3610</c:v>
                </c:pt>
                <c:pt idx="3">
                  <c:v>3076</c:v>
                </c:pt>
                <c:pt idx="4">
                  <c:v>3236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8617-48C2-B67E-C6B15D55822C}"/>
            </c:ext>
          </c:extLst>
        </c:ser>
        <c:ser>
          <c:idx val="2"/>
          <c:order val="2"/>
          <c:tx>
            <c:strRef>
              <c:f>'aux_g11.1_g11.2'!$C$17</c:f>
              <c:strCache>
                <c:ptCount val="1"/>
                <c:pt idx="0">
                  <c:v>Nordeste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('aux_g11.1_g11.2'!$F$17,'aux_g11.1_g11.2'!$I$17,'aux_g11.1_g11.2'!$M$17,'aux_g11.1_g11.2'!$R$17,'aux_g11.1_g11.2'!$W$17)</c:f>
              <c:numCache>
                <c:formatCode>#,##0</c:formatCode>
                <c:ptCount val="5"/>
                <c:pt idx="0">
                  <c:v>16438</c:v>
                </c:pt>
                <c:pt idx="1">
                  <c:v>13733</c:v>
                </c:pt>
                <c:pt idx="2">
                  <c:v>10187</c:v>
                </c:pt>
                <c:pt idx="3">
                  <c:v>12645</c:v>
                </c:pt>
                <c:pt idx="4">
                  <c:v>10337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617-48C2-B67E-C6B15D55822C}"/>
            </c:ext>
          </c:extLst>
        </c:ser>
        <c:ser>
          <c:idx val="3"/>
          <c:order val="3"/>
          <c:tx>
            <c:strRef>
              <c:f>'aux_g11.1_g11.2'!$C$27</c:f>
              <c:strCache>
                <c:ptCount val="1"/>
                <c:pt idx="0">
                  <c:v>Sudeste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('aux_g11.1_g11.2'!$F$27,'aux_g11.1_g11.2'!$I$27,'aux_g11.1_g11.2'!$M$27,'aux_g11.1_g11.2'!$R$27,'aux_g11.1_g11.2'!$W$27)</c:f>
              <c:numCache>
                <c:formatCode>#,##0</c:formatCode>
                <c:ptCount val="5"/>
                <c:pt idx="0">
                  <c:v>8596</c:v>
                </c:pt>
                <c:pt idx="1">
                  <c:v>7429</c:v>
                </c:pt>
                <c:pt idx="2">
                  <c:v>5247</c:v>
                </c:pt>
                <c:pt idx="3">
                  <c:v>5767</c:v>
                </c:pt>
                <c:pt idx="4">
                  <c:v>3503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8617-48C2-B67E-C6B15D55822C}"/>
            </c:ext>
          </c:extLst>
        </c:ser>
        <c:ser>
          <c:idx val="5"/>
          <c:order val="5"/>
          <c:tx>
            <c:strRef>
              <c:f>'aux_g11.1_g11.2'!$C$36</c:f>
              <c:strCache>
                <c:ptCount val="1"/>
                <c:pt idx="0">
                  <c:v>Centro-Oeste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('aux_g11.1_g11.2'!$F$36,'aux_g11.1_g11.2'!$I$36,'aux_g11.1_g11.2'!$M$36,'aux_g11.1_g11.2'!$R$36,'aux_g11.1_g11.2'!$W$36)</c:f>
              <c:numCache>
                <c:formatCode>#,##0</c:formatCode>
                <c:ptCount val="5"/>
                <c:pt idx="0">
                  <c:v>2664</c:v>
                </c:pt>
                <c:pt idx="1">
                  <c:v>2377</c:v>
                </c:pt>
                <c:pt idx="2">
                  <c:v>1989</c:v>
                </c:pt>
                <c:pt idx="3">
                  <c:v>2016</c:v>
                </c:pt>
                <c:pt idx="4">
                  <c:v>1521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8617-48C2-B67E-C6B15D55822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4051184"/>
        <c:axId val="138241673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'aux_g11.1_g11.2'!$C$32</c15:sqref>
                        </c15:formulaRef>
                      </c:ext>
                    </c:extLst>
                    <c:strCache>
                      <c:ptCount val="1"/>
                      <c:pt idx="0">
                        <c:v>Sul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ysClr val="windowText" lastClr="000000"/>
                          </a:solidFill>
                          <a:latin typeface="Open sans" panose="020B0606030504020204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('aux_g11.1_g11.2'!$F$32,'aux_g11.1_g11.2'!$I$32,'aux_g11.1_g11.2'!$M$32,'aux_g11.1_g11.2'!$R$32)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3527</c:v>
                      </c:pt>
                      <c:pt idx="1">
                        <c:v>2839</c:v>
                      </c:pt>
                      <c:pt idx="2">
                        <c:v>2294</c:v>
                      </c:pt>
                      <c:pt idx="3">
                        <c:v>2310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8617-48C2-B67E-C6B15D55822C}"/>
                  </c:ext>
                </c:extLst>
              </c15:ser>
            </c15:filteredLineSeries>
          </c:ext>
        </c:extLst>
      </c:lineChart>
      <c:catAx>
        <c:axId val="94405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Open sans" panose="020B0606030504020204"/>
                <a:ea typeface="+mn-ea"/>
                <a:cs typeface="+mn-cs"/>
              </a:defRPr>
            </a:pPr>
            <a:endParaRPr lang="pt-BR"/>
          </a:p>
        </c:txPr>
        <c:crossAx val="1382416736"/>
        <c:crosses val="autoZero"/>
        <c:auto val="1"/>
        <c:lblAlgn val="ctr"/>
        <c:lblOffset val="100"/>
        <c:noMultiLvlLbl val="0"/>
      </c:catAx>
      <c:valAx>
        <c:axId val="1382416736"/>
        <c:scaling>
          <c:orientation val="minMax"/>
          <c:min val="150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94405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Open sans" panose="020B0606030504020204"/>
        </a:defRPr>
      </a:pPr>
      <a:endParaRPr lang="pt-BR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Open sans"/>
                <a:ea typeface="+mn-ea"/>
                <a:cs typeface="+mn-cs"/>
              </a:defRPr>
            </a:pPr>
            <a:r>
              <a:rPr lang="pt-BR" sz="1400" b="1"/>
              <a:t>Classificação racial em médias percentuais de adolescentes e jovens em restrição e privação de liberdade de ambos os sexos (2014-2017)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Open sans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19-46CF-BCA6-F60C17C0672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19-46CF-BCA6-F60C17C06725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19-46CF-BCA6-F60C17C06725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19-46CF-BCA6-F60C17C06725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19-46CF-BCA6-F60C17C06725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rgbClr val="383A46">
                    <a:lumMod val="25000"/>
                    <a:lumOff val="75000"/>
                  </a:srgb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compl_10!$C$6:$C$10</c:f>
              <c:strCache>
                <c:ptCount val="5"/>
                <c:pt idx="0">
                  <c:v>Não especificado</c:v>
                </c:pt>
                <c:pt idx="1">
                  <c:v>Branco</c:v>
                </c:pt>
                <c:pt idx="2">
                  <c:v>Pardo</c:v>
                </c:pt>
                <c:pt idx="3">
                  <c:v>Negro</c:v>
                </c:pt>
                <c:pt idx="4">
                  <c:v>Amarelo e Indígena</c:v>
                </c:pt>
              </c:strCache>
            </c:strRef>
          </c:cat>
          <c:val>
            <c:numRef>
              <c:f>compl_10!$F$6:$F$10</c:f>
              <c:numCache>
                <c:formatCode>0.0</c:formatCode>
                <c:ptCount val="5"/>
                <c:pt idx="0">
                  <c:v>22.26503266415526</c:v>
                </c:pt>
                <c:pt idx="1">
                  <c:v>22.430022411902151</c:v>
                </c:pt>
                <c:pt idx="2">
                  <c:v>42.175385055552908</c:v>
                </c:pt>
                <c:pt idx="3">
                  <c:v>11.938391111534976</c:v>
                </c:pt>
                <c:pt idx="4">
                  <c:v>1.0662343235897191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119-46CF-BCA6-F60C17C067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Open sans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Open sans"/>
        </a:defRPr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Open sans" panose="020B0606030504020204"/>
                <a:ea typeface="+mn-ea"/>
                <a:cs typeface="+mn-cs"/>
              </a:defRPr>
            </a:pPr>
            <a:r>
              <a:rPr lang="pt-BR" sz="1400" b="1" i="0">
                <a:effectLst/>
              </a:rPr>
              <a:t>Número de homicídios de jovens de 15 a 29 anos de idade – Grandes Regiões (2017 a 2021¹)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Open sans" panose="020B0606030504020204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712283957191105E-2"/>
          <c:y val="2.7347799622446874E-2"/>
          <c:w val="0.91481545326878377"/>
          <c:h val="0.81485762292167874"/>
        </c:manualLayout>
      </c:layout>
      <c:lineChart>
        <c:grouping val="standard"/>
        <c:varyColors val="0"/>
        <c:ser>
          <c:idx val="1"/>
          <c:order val="1"/>
          <c:tx>
            <c:strRef>
              <c:f>'aux_g11.1_g11.2'!$C$9</c:f>
              <c:strCache>
                <c:ptCount val="1"/>
                <c:pt idx="0">
                  <c:v>Norte</c:v>
                </c:pt>
              </c:strCache>
            </c:strRef>
          </c:tx>
          <c:spPr>
            <a:ln w="28575" cap="rnd">
              <a:solidFill>
                <a:schemeClr val="tx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'aux_g11.1_g11.2'!$AA$5:$AF$5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('aux_g11.1_g11.2'!$F$9,'aux_g11.1_g11.2'!$I$9,'aux_g11.1_g11.2'!$M$9,'aux_g11.1_g11.2'!$R$9,'aux_g11.1_g11.2'!$W$9)</c:f>
              <c:numCache>
                <c:formatCode>#,##0</c:formatCode>
                <c:ptCount val="5"/>
                <c:pt idx="0">
                  <c:v>4558</c:v>
                </c:pt>
                <c:pt idx="1">
                  <c:v>4495</c:v>
                </c:pt>
                <c:pt idx="2">
                  <c:v>3610</c:v>
                </c:pt>
                <c:pt idx="3">
                  <c:v>3076</c:v>
                </c:pt>
                <c:pt idx="4">
                  <c:v>3236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B0-48FB-9D49-906B6AD99BEF}"/>
            </c:ext>
          </c:extLst>
        </c:ser>
        <c:ser>
          <c:idx val="2"/>
          <c:order val="2"/>
          <c:tx>
            <c:strRef>
              <c:f>'aux_g11.1_g11.2'!$C$17</c:f>
              <c:strCache>
                <c:ptCount val="1"/>
                <c:pt idx="0">
                  <c:v>Nordeste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('aux_g11.1_g11.2'!$F$17,'aux_g11.1_g11.2'!$I$17,'aux_g11.1_g11.2'!$M$17,'aux_g11.1_g11.2'!$R$17,'aux_g11.1_g11.2'!$W$17)</c:f>
              <c:numCache>
                <c:formatCode>#,##0</c:formatCode>
                <c:ptCount val="5"/>
                <c:pt idx="0">
                  <c:v>16438</c:v>
                </c:pt>
                <c:pt idx="1">
                  <c:v>13733</c:v>
                </c:pt>
                <c:pt idx="2">
                  <c:v>10187</c:v>
                </c:pt>
                <c:pt idx="3">
                  <c:v>12645</c:v>
                </c:pt>
                <c:pt idx="4">
                  <c:v>10337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B0-48FB-9D49-906B6AD99BEF}"/>
            </c:ext>
          </c:extLst>
        </c:ser>
        <c:ser>
          <c:idx val="3"/>
          <c:order val="3"/>
          <c:tx>
            <c:strRef>
              <c:f>'aux_g11.1_g11.2'!$C$27</c:f>
              <c:strCache>
                <c:ptCount val="1"/>
                <c:pt idx="0">
                  <c:v>Sudeste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('aux_g11.1_g11.2'!$F$27,'aux_g11.1_g11.2'!$I$27,'aux_g11.1_g11.2'!$M$27,'aux_g11.1_g11.2'!$R$27,'aux_g11.1_g11.2'!$W$27)</c:f>
              <c:numCache>
                <c:formatCode>#,##0</c:formatCode>
                <c:ptCount val="5"/>
                <c:pt idx="0">
                  <c:v>8596</c:v>
                </c:pt>
                <c:pt idx="1">
                  <c:v>7429</c:v>
                </c:pt>
                <c:pt idx="2">
                  <c:v>5247</c:v>
                </c:pt>
                <c:pt idx="3">
                  <c:v>5767</c:v>
                </c:pt>
                <c:pt idx="4">
                  <c:v>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B0-48FB-9D49-906B6AD99BEF}"/>
            </c:ext>
          </c:extLst>
        </c:ser>
        <c:ser>
          <c:idx val="4"/>
          <c:order val="4"/>
          <c:tx>
            <c:strRef>
              <c:f>'aux_g11.1_g11.2'!$C$32</c:f>
              <c:strCache>
                <c:ptCount val="1"/>
                <c:pt idx="0">
                  <c:v>Sul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('aux_g11.1_g11.2'!$F$32,'aux_g11.1_g11.2'!$I$32,'aux_g11.1_g11.2'!$M$32,'aux_g11.1_g11.2'!$R$32,'aux_g11.1_g11.2'!$W$32)</c:f>
              <c:numCache>
                <c:formatCode>#,##0</c:formatCode>
                <c:ptCount val="5"/>
                <c:pt idx="0">
                  <c:v>3527</c:v>
                </c:pt>
                <c:pt idx="1">
                  <c:v>2839</c:v>
                </c:pt>
                <c:pt idx="2">
                  <c:v>2294</c:v>
                </c:pt>
                <c:pt idx="3">
                  <c:v>2310</c:v>
                </c:pt>
                <c:pt idx="4">
                  <c:v>1851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B0-48FB-9D49-906B6AD99BEF}"/>
            </c:ext>
          </c:extLst>
        </c:ser>
        <c:ser>
          <c:idx val="5"/>
          <c:order val="5"/>
          <c:tx>
            <c:strRef>
              <c:f>'aux_g11.1_g11.2'!$C$36</c:f>
              <c:strCache>
                <c:ptCount val="1"/>
                <c:pt idx="0">
                  <c:v>Centro-Oeste</c:v>
                </c:pt>
              </c:strCache>
            </c:strRef>
          </c:tx>
          <c:spPr>
            <a:ln w="28575" cap="rnd">
              <a:solidFill>
                <a:schemeClr val="accent4">
                  <a:lumMod val="1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('aux_g11.1_g11.2'!$F$36,'aux_g11.1_g11.2'!$I$36,'aux_g11.1_g11.2'!$M$36,'aux_g11.1_g11.2'!$R$36,'aux_g11.1_g11.2'!$W$36)</c:f>
              <c:numCache>
                <c:formatCode>#,##0</c:formatCode>
                <c:ptCount val="5"/>
                <c:pt idx="0">
                  <c:v>2664</c:v>
                </c:pt>
                <c:pt idx="1">
                  <c:v>2377</c:v>
                </c:pt>
                <c:pt idx="2">
                  <c:v>1989</c:v>
                </c:pt>
                <c:pt idx="3">
                  <c:v>2016</c:v>
                </c:pt>
                <c:pt idx="4">
                  <c:v>1521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B0-48FB-9D49-906B6AD99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4051184"/>
        <c:axId val="13824167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'aux_g11.1_g11.2'!$C$8</c15:sqref>
                        </c15:formulaRef>
                      </c:ext>
                    </c:extLst>
                    <c:strCache>
                      <c:ptCount val="1"/>
                      <c:pt idx="0">
                        <c:v>Brasil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'aux_g11.1_g11.2'!$AA$5:$AF$5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('aux_g11.1_g11.2'!$F$8,'aux_g11.1_g11.2'!$I$8,'aux_g11.1_g11.2'!$M$8,'aux_g11.1_g11.2'!$R$8,'aux_g11.1_g11.2'!$W$8)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35783</c:v>
                      </c:pt>
                      <c:pt idx="1">
                        <c:v>30873</c:v>
                      </c:pt>
                      <c:pt idx="2">
                        <c:v>23327</c:v>
                      </c:pt>
                      <c:pt idx="3">
                        <c:v>25814</c:v>
                      </c:pt>
                      <c:pt idx="4">
                        <c:v>20448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1BB0-48FB-9D49-906B6AD99BEF}"/>
                  </c:ext>
                </c:extLst>
              </c15:ser>
            </c15:filteredLineSeries>
          </c:ext>
        </c:extLst>
      </c:lineChart>
      <c:catAx>
        <c:axId val="94405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Open sans" panose="020B0606030504020204"/>
                <a:ea typeface="+mn-ea"/>
                <a:cs typeface="+mn-cs"/>
              </a:defRPr>
            </a:pPr>
            <a:endParaRPr lang="pt-BR"/>
          </a:p>
        </c:txPr>
        <c:crossAx val="1382416736"/>
        <c:crosses val="autoZero"/>
        <c:auto val="1"/>
        <c:lblAlgn val="ctr"/>
        <c:lblOffset val="100"/>
        <c:noMultiLvlLbl val="0"/>
      </c:catAx>
      <c:valAx>
        <c:axId val="13824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Open sans" panose="020B0606030504020204"/>
                <a:ea typeface="+mn-ea"/>
                <a:cs typeface="+mn-cs"/>
              </a:defRPr>
            </a:pPr>
            <a:endParaRPr lang="pt-BR"/>
          </a:p>
        </c:txPr>
        <c:crossAx val="94405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Open sans" panose="020B0606030504020204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Open sans" panose="020B0606030504020204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Open sans"/>
                <a:ea typeface="+mn-ea"/>
                <a:cs typeface="+mn-cs"/>
              </a:defRPr>
            </a:pPr>
            <a:r>
              <a:rPr lang="pt-BR" sz="1400" b="1">
                <a:effectLst/>
              </a:rPr>
              <a:t>Taxa de homicídios por 100 mil de jovens de 15 a 29 anos de idade, por Brasil e Unidades da Federação (2021¹)</a:t>
            </a:r>
          </a:p>
        </c:rich>
      </c:tx>
      <c:layout>
        <c:manualLayout>
          <c:xMode val="edge"/>
          <c:yMode val="edge"/>
          <c:x val="0.13709742629561553"/>
          <c:y val="1.90476190476190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Open sans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5767724183574658"/>
          <c:y val="0.11691005291005291"/>
          <c:w val="0.82782181632963825"/>
          <c:h val="0.85980952380952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A5-4527-BBF6-F15282F7078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8A5-4527-BBF6-F15282F707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'aux_g11.3_g11.4'!$F$7:$F$34</c:f>
              <c:strCache>
                <c:ptCount val="28"/>
                <c:pt idx="0">
                  <c:v>São Paulo</c:v>
                </c:pt>
                <c:pt idx="1">
                  <c:v>Minas Gerais</c:v>
                </c:pt>
                <c:pt idx="2">
                  <c:v>Santa Catarina</c:v>
                </c:pt>
                <c:pt idx="3">
                  <c:v>Distrito Federal</c:v>
                </c:pt>
                <c:pt idx="4">
                  <c:v>Mato Grosso do Sul</c:v>
                </c:pt>
                <c:pt idx="5">
                  <c:v>Rio Grande do Sul</c:v>
                </c:pt>
                <c:pt idx="6">
                  <c:v>Rio de Janeiro</c:v>
                </c:pt>
                <c:pt idx="7">
                  <c:v>Paraná</c:v>
                </c:pt>
                <c:pt idx="8">
                  <c:v>Acre</c:v>
                </c:pt>
                <c:pt idx="9">
                  <c:v>Rondônia</c:v>
                </c:pt>
                <c:pt idx="10">
                  <c:v>Mato Grosso</c:v>
                </c:pt>
                <c:pt idx="11">
                  <c:v>Brasil</c:v>
                </c:pt>
                <c:pt idx="12">
                  <c:v>Piauí</c:v>
                </c:pt>
                <c:pt idx="13">
                  <c:v>Maranhão</c:v>
                </c:pt>
                <c:pt idx="14">
                  <c:v>Tocantins</c:v>
                </c:pt>
                <c:pt idx="15">
                  <c:v>Goiás</c:v>
                </c:pt>
                <c:pt idx="16">
                  <c:v>Espírito Santo</c:v>
                </c:pt>
                <c:pt idx="17">
                  <c:v>Paraíba</c:v>
                </c:pt>
                <c:pt idx="18">
                  <c:v>Ceará</c:v>
                </c:pt>
                <c:pt idx="19">
                  <c:v>Pará</c:v>
                </c:pt>
                <c:pt idx="20">
                  <c:v>Roraima</c:v>
                </c:pt>
                <c:pt idx="21">
                  <c:v>Rio Grande do Norte</c:v>
                </c:pt>
                <c:pt idx="22">
                  <c:v>Alagoas</c:v>
                </c:pt>
                <c:pt idx="23">
                  <c:v>Pernambuco</c:v>
                </c:pt>
                <c:pt idx="24">
                  <c:v>Sergipe</c:v>
                </c:pt>
                <c:pt idx="25">
                  <c:v>Amazonas</c:v>
                </c:pt>
                <c:pt idx="26">
                  <c:v>Bahia</c:v>
                </c:pt>
                <c:pt idx="27">
                  <c:v>Amapá</c:v>
                </c:pt>
              </c:strCache>
            </c:strRef>
          </c:cat>
          <c:val>
            <c:numRef>
              <c:f>'aux_g11.3_g11.4'!$G$7:$G$34</c:f>
              <c:numCache>
                <c:formatCode>0.0</c:formatCode>
                <c:ptCount val="28"/>
                <c:pt idx="0">
                  <c:v>10.412695846954776</c:v>
                </c:pt>
                <c:pt idx="1">
                  <c:v>17.048282727725237</c:v>
                </c:pt>
                <c:pt idx="2">
                  <c:v>17.14343066853769</c:v>
                </c:pt>
                <c:pt idx="3">
                  <c:v>19.252495136739508</c:v>
                </c:pt>
                <c:pt idx="4">
                  <c:v>30.004782488173241</c:v>
                </c:pt>
                <c:pt idx="5">
                  <c:v>30.070242781509695</c:v>
                </c:pt>
                <c:pt idx="6">
                  <c:v>30.595115176409504</c:v>
                </c:pt>
                <c:pt idx="7">
                  <c:v>32.181745930677678</c:v>
                </c:pt>
                <c:pt idx="8">
                  <c:v>34.605934533262072</c:v>
                </c:pt>
                <c:pt idx="9">
                  <c:v>39.731044709366323</c:v>
                </c:pt>
                <c:pt idx="10">
                  <c:v>40.083430290303355</c:v>
                </c:pt>
                <c:pt idx="11">
                  <c:v>41.227137190456489</c:v>
                </c:pt>
                <c:pt idx="12">
                  <c:v>43.443405963027502</c:v>
                </c:pt>
                <c:pt idx="13">
                  <c:v>46.531498839286172</c:v>
                </c:pt>
                <c:pt idx="14">
                  <c:v>48.954054828541402</c:v>
                </c:pt>
                <c:pt idx="15">
                  <c:v>50.016265694015829</c:v>
                </c:pt>
                <c:pt idx="16">
                  <c:v>54.383495373580764</c:v>
                </c:pt>
                <c:pt idx="17">
                  <c:v>54.721454573564252</c:v>
                </c:pt>
                <c:pt idx="18">
                  <c:v>57.225199284814479</c:v>
                </c:pt>
                <c:pt idx="19">
                  <c:v>57.362916188816193</c:v>
                </c:pt>
                <c:pt idx="20">
                  <c:v>58.538869809553546</c:v>
                </c:pt>
                <c:pt idx="21">
                  <c:v>59.981492092128775</c:v>
                </c:pt>
                <c:pt idx="22">
                  <c:v>63.340294051160157</c:v>
                </c:pt>
                <c:pt idx="23">
                  <c:v>71.769481016143672</c:v>
                </c:pt>
                <c:pt idx="24">
                  <c:v>72.999237901474686</c:v>
                </c:pt>
                <c:pt idx="25">
                  <c:v>83.17833469117268</c:v>
                </c:pt>
                <c:pt idx="26">
                  <c:v>110.40889047884551</c:v>
                </c:pt>
                <c:pt idx="27">
                  <c:v>118.76389577568419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A5-4527-BBF6-F15282F707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779509455"/>
        <c:axId val="1160669919"/>
      </c:barChart>
      <c:catAx>
        <c:axId val="7795094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Open sans"/>
                <a:ea typeface="+mn-ea"/>
                <a:cs typeface="+mn-cs"/>
              </a:defRPr>
            </a:pPr>
            <a:endParaRPr lang="pt-BR"/>
          </a:p>
        </c:txPr>
        <c:crossAx val="1160669919"/>
        <c:crosses val="autoZero"/>
        <c:auto val="1"/>
        <c:lblAlgn val="ctr"/>
        <c:lblOffset val="100"/>
        <c:noMultiLvlLbl val="0"/>
      </c:catAx>
      <c:valAx>
        <c:axId val="1160669919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779509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Open sans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Open sans"/>
                <a:ea typeface="+mn-ea"/>
                <a:cs typeface="+mn-cs"/>
              </a:defRPr>
            </a:pPr>
            <a:r>
              <a:rPr lang="pt-BR" sz="1400" b="1" i="0" u="none" strike="noStrike" baseline="0">
                <a:effectLst/>
              </a:rPr>
              <a:t>Variação da Taxa de Homicídios de jovens de 15 a 29 anos de idade, por grupo de 100 mil, segundo Brasil e Unidades da Federação (2017-2021¹)</a:t>
            </a:r>
            <a:endParaRPr lang="pt-BR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Open sans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4531490347012624"/>
          <c:y val="0.10171928508936383"/>
          <c:w val="0.82886355900860886"/>
          <c:h val="0.85980184184442376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tx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chemeClr val="tx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52-41EC-8996-709F63B0E4EB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52-41EC-8996-709F63B0E4EB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52-41EC-8996-709F63B0E4EB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052-41EC-8996-709F63B0E4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'aux_g11.3_g11.4'!$I$7:$I$34</c:f>
              <c:strCache>
                <c:ptCount val="28"/>
                <c:pt idx="0">
                  <c:v>Acre</c:v>
                </c:pt>
                <c:pt idx="1">
                  <c:v>Rio de Janeiro</c:v>
                </c:pt>
                <c:pt idx="2">
                  <c:v>Minas Gerais</c:v>
                </c:pt>
                <c:pt idx="3">
                  <c:v>Rio Grande do Norte</c:v>
                </c:pt>
                <c:pt idx="4">
                  <c:v>Ceará</c:v>
                </c:pt>
                <c:pt idx="5">
                  <c:v>Distrito Federal</c:v>
                </c:pt>
                <c:pt idx="6">
                  <c:v>Rio Grande do Sul</c:v>
                </c:pt>
                <c:pt idx="7">
                  <c:v>Alagoas</c:v>
                </c:pt>
                <c:pt idx="8">
                  <c:v>Goiás</c:v>
                </c:pt>
                <c:pt idx="9">
                  <c:v>Santa Catarina</c:v>
                </c:pt>
                <c:pt idx="10">
                  <c:v>Pernambuco</c:v>
                </c:pt>
                <c:pt idx="11">
                  <c:v>São Paulo</c:v>
                </c:pt>
                <c:pt idx="12">
                  <c:v>Pará</c:v>
                </c:pt>
                <c:pt idx="13">
                  <c:v>Sergipe</c:v>
                </c:pt>
                <c:pt idx="14">
                  <c:v>Brasil</c:v>
                </c:pt>
                <c:pt idx="15">
                  <c:v>Espírito Santo</c:v>
                </c:pt>
                <c:pt idx="16">
                  <c:v>Paraná</c:v>
                </c:pt>
                <c:pt idx="17">
                  <c:v>Tocantins</c:v>
                </c:pt>
                <c:pt idx="18">
                  <c:v>Mato Grosso do Sul</c:v>
                </c:pt>
                <c:pt idx="19">
                  <c:v>Mato Grosso</c:v>
                </c:pt>
                <c:pt idx="20">
                  <c:v>Paraíba</c:v>
                </c:pt>
                <c:pt idx="21">
                  <c:v>Maranhão</c:v>
                </c:pt>
                <c:pt idx="22">
                  <c:v>Rondônia</c:v>
                </c:pt>
                <c:pt idx="23">
                  <c:v>Bahia</c:v>
                </c:pt>
                <c:pt idx="24">
                  <c:v>Roraima</c:v>
                </c:pt>
                <c:pt idx="25">
                  <c:v>Amazonas</c:v>
                </c:pt>
                <c:pt idx="26">
                  <c:v>Piauí</c:v>
                </c:pt>
                <c:pt idx="27">
                  <c:v>Amapá</c:v>
                </c:pt>
              </c:strCache>
            </c:strRef>
          </c:cat>
          <c:val>
            <c:numRef>
              <c:f>'aux_g11.3_g11.4'!$J$7:$J$34</c:f>
              <c:numCache>
                <c:formatCode>0.0%</c:formatCode>
                <c:ptCount val="28"/>
                <c:pt idx="0">
                  <c:v>-0.71489720231410003</c:v>
                </c:pt>
                <c:pt idx="1">
                  <c:v>-0.66711796010864322</c:v>
                </c:pt>
                <c:pt idx="2">
                  <c:v>-0.60963500456785247</c:v>
                </c:pt>
                <c:pt idx="3">
                  <c:v>-0.60822557125198629</c:v>
                </c:pt>
                <c:pt idx="4">
                  <c:v>-0.58208324152767343</c:v>
                </c:pt>
                <c:pt idx="5">
                  <c:v>-0.56021436501476074</c:v>
                </c:pt>
                <c:pt idx="6">
                  <c:v>-0.52809019562380699</c:v>
                </c:pt>
                <c:pt idx="7">
                  <c:v>-0.49457740829845287</c:v>
                </c:pt>
                <c:pt idx="8">
                  <c:v>-0.46750265516563794</c:v>
                </c:pt>
                <c:pt idx="9">
                  <c:v>-0.45347849056486911</c:v>
                </c:pt>
                <c:pt idx="10">
                  <c:v>-0.45253414996417973</c:v>
                </c:pt>
                <c:pt idx="11">
                  <c:v>-0.44613198367287482</c:v>
                </c:pt>
                <c:pt idx="12">
                  <c:v>-0.44340465192682965</c:v>
                </c:pt>
                <c:pt idx="13">
                  <c:v>-0.4204745638279343</c:v>
                </c:pt>
                <c:pt idx="14">
                  <c:v>-0.41025447236748264</c:v>
                </c:pt>
                <c:pt idx="15">
                  <c:v>-0.39540239253588272</c:v>
                </c:pt>
                <c:pt idx="16">
                  <c:v>-0.35611822067556015</c:v>
                </c:pt>
                <c:pt idx="17">
                  <c:v>-0.32427086318336679</c:v>
                </c:pt>
                <c:pt idx="18">
                  <c:v>-0.26852159084332122</c:v>
                </c:pt>
                <c:pt idx="19">
                  <c:v>-0.25639609548055597</c:v>
                </c:pt>
                <c:pt idx="20">
                  <c:v>-0.21668823347376068</c:v>
                </c:pt>
                <c:pt idx="21">
                  <c:v>-0.18266041407982964</c:v>
                </c:pt>
                <c:pt idx="22">
                  <c:v>-0.18147774575856521</c:v>
                </c:pt>
                <c:pt idx="23">
                  <c:v>-7.863732063519091E-2</c:v>
                </c:pt>
                <c:pt idx="24">
                  <c:v>-7.8252809865750769E-2</c:v>
                </c:pt>
                <c:pt idx="25">
                  <c:v>8.9364406484724983E-3</c:v>
                </c:pt>
                <c:pt idx="26">
                  <c:v>0.20211651813949494</c:v>
                </c:pt>
                <c:pt idx="27">
                  <c:v>0.20546863922858985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52-41EC-8996-709F63B0E4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79509455"/>
        <c:axId val="1160669919"/>
      </c:barChart>
      <c:catAx>
        <c:axId val="779509455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Open sans"/>
                <a:ea typeface="+mn-ea"/>
                <a:cs typeface="+mn-cs"/>
              </a:defRPr>
            </a:pPr>
            <a:endParaRPr lang="pt-BR"/>
          </a:p>
        </c:txPr>
        <c:crossAx val="1160669919"/>
        <c:crosses val="autoZero"/>
        <c:auto val="1"/>
        <c:lblAlgn val="ctr"/>
        <c:lblOffset val="100"/>
        <c:noMultiLvlLbl val="0"/>
      </c:catAx>
      <c:valAx>
        <c:axId val="1160669919"/>
        <c:scaling>
          <c:orientation val="minMax"/>
          <c:max val="0.30000000000000004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779509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Open sans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Open sans"/>
                <a:ea typeface="+mn-ea"/>
                <a:cs typeface="+mn-cs"/>
              </a:defRPr>
            </a:pPr>
            <a:r>
              <a:rPr lang="pt-BR" sz="1400" b="1"/>
              <a:t>Adolescentes e jovens em restrição e privação de liberdade no Brasil (1996-2017)</a:t>
            </a:r>
          </a:p>
        </c:rich>
      </c:tx>
      <c:layout>
        <c:manualLayout>
          <c:xMode val="edge"/>
          <c:yMode val="edge"/>
          <c:x val="0.15439613524568171"/>
          <c:y val="1.47747752538967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Open sans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3"/>
          <c:tx>
            <c:strRef>
              <c:f>aux_g11.5!$C$11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 cmpd="sng" algn="ctr">
              <a:solidFill>
                <a:schemeClr val="accent6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6350" cap="flat" cmpd="sng" algn="ctr">
                <a:solidFill>
                  <a:schemeClr val="accent6">
                    <a:lumMod val="50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aux_g11.5!$D$10:$N$10</c:f>
              <c:numCache>
                <c:formatCode>General</c:formatCode>
                <c:ptCount val="11"/>
                <c:pt idx="0">
                  <c:v>2006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aux_g11.5!$D$11:$N$11</c:f>
              <c:numCache>
                <c:formatCode>#,##0</c:formatCode>
                <c:ptCount val="11"/>
                <c:pt idx="0">
                  <c:v>15426</c:v>
                </c:pt>
                <c:pt idx="1">
                  <c:v>16868</c:v>
                </c:pt>
                <c:pt idx="2">
                  <c:v>16940</c:v>
                </c:pt>
                <c:pt idx="3">
                  <c:v>17703</c:v>
                </c:pt>
                <c:pt idx="4">
                  <c:v>19595</c:v>
                </c:pt>
                <c:pt idx="5">
                  <c:v>20532</c:v>
                </c:pt>
                <c:pt idx="6">
                  <c:v>23066</c:v>
                </c:pt>
                <c:pt idx="7">
                  <c:v>24628</c:v>
                </c:pt>
                <c:pt idx="8">
                  <c:v>26209</c:v>
                </c:pt>
                <c:pt idx="9">
                  <c:v>26450</c:v>
                </c:pt>
                <c:pt idx="10">
                  <c:v>26109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B0-4F13-B88D-4974024E0310}"/>
            </c:ext>
          </c:extLst>
        </c:ser>
        <c:ser>
          <c:idx val="1"/>
          <c:order val="4"/>
          <c:tx>
            <c:strRef>
              <c:f>aux_g11.5!$C$12</c:f>
              <c:strCache>
                <c:ptCount val="1"/>
                <c:pt idx="0">
                  <c:v>Masculino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6350" cap="flat" cmpd="sng" algn="ctr">
                <a:solidFill>
                  <a:schemeClr val="accent5"/>
                </a:solidFill>
                <a:prstDash val="solid"/>
                <a:round/>
              </a:ln>
              <a:effectLst/>
            </c:spPr>
          </c:marker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Open sans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983051647953667E-2"/>
                      <c:h val="3.16613756613756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79B0-4F13-B88D-4974024E0310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Open sans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983051647953667E-2"/>
                      <c:h val="3.16613756613756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9B0-4F13-B88D-4974024E0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aux_g11.5!$D$10:$N$10</c:f>
              <c:numCache>
                <c:formatCode>General</c:formatCode>
                <c:ptCount val="11"/>
                <c:pt idx="0">
                  <c:v>2006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aux_g11.5!$D$12:$N$12</c:f>
              <c:numCache>
                <c:formatCode>#,##0</c:formatCode>
                <c:ptCount val="11"/>
                <c:pt idx="0">
                  <c:v>14859</c:v>
                </c:pt>
                <c:pt idx="1">
                  <c:v>16090</c:v>
                </c:pt>
                <c:pt idx="2">
                  <c:v>16208</c:v>
                </c:pt>
                <c:pt idx="3">
                  <c:v>16788</c:v>
                </c:pt>
                <c:pt idx="4">
                  <c:v>18635</c:v>
                </c:pt>
                <c:pt idx="5">
                  <c:v>19505</c:v>
                </c:pt>
                <c:pt idx="6">
                  <c:v>22081</c:v>
                </c:pt>
                <c:pt idx="7">
                  <c:v>23477</c:v>
                </c:pt>
                <c:pt idx="8">
                  <c:v>25130</c:v>
                </c:pt>
                <c:pt idx="9">
                  <c:v>25360</c:v>
                </c:pt>
                <c:pt idx="10">
                  <c:v>25063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9B0-4F13-B88D-4974024E0310}"/>
            </c:ext>
          </c:extLst>
        </c:ser>
        <c:ser>
          <c:idx val="2"/>
          <c:order val="5"/>
          <c:tx>
            <c:strRef>
              <c:f>aux_g11.5!$C$13</c:f>
              <c:strCache>
                <c:ptCount val="1"/>
                <c:pt idx="0">
                  <c:v>Feminino</c:v>
                </c:pt>
              </c:strCache>
            </c:strRef>
          </c:tx>
          <c:spPr>
            <a:ln w="19050" cap="rnd" cmpd="sng" algn="ctr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6350" cap="flat" cmpd="sng" algn="ctr">
                <a:solidFill>
                  <a:schemeClr val="accent6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aux_g11.5!$D$10:$N$10</c:f>
              <c:numCache>
                <c:formatCode>General</c:formatCode>
                <c:ptCount val="11"/>
                <c:pt idx="0">
                  <c:v>2006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aux_g11.5!$D$13:$N$13</c:f>
              <c:numCache>
                <c:formatCode>#,##0</c:formatCode>
                <c:ptCount val="11"/>
                <c:pt idx="0">
                  <c:v>567</c:v>
                </c:pt>
                <c:pt idx="1">
                  <c:v>778</c:v>
                </c:pt>
                <c:pt idx="2">
                  <c:v>732</c:v>
                </c:pt>
                <c:pt idx="3">
                  <c:v>915</c:v>
                </c:pt>
                <c:pt idx="4">
                  <c:v>960</c:v>
                </c:pt>
                <c:pt idx="5">
                  <c:v>1027</c:v>
                </c:pt>
                <c:pt idx="6">
                  <c:v>985</c:v>
                </c:pt>
                <c:pt idx="7">
                  <c:v>1181</c:v>
                </c:pt>
                <c:pt idx="8">
                  <c:v>1079</c:v>
                </c:pt>
                <c:pt idx="9">
                  <c:v>1090</c:v>
                </c:pt>
                <c:pt idx="10">
                  <c:v>1046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B0-4F13-B88D-4974024E031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59806047"/>
        <c:axId val="1297755279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aux_g11.5!$C$11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6">
                        <a:lumMod val="60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pPr>
                    <a:noFill/>
                    <a:ln w="6350" cap="flat" cmpd="sng" algn="ctr">
                      <a:solidFill>
                        <a:schemeClr val="accent6">
                          <a:lumMod val="60000"/>
                        </a:schemeClr>
                      </a:solidFill>
                      <a:prstDash val="solid"/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ysClr val="windowText" lastClr="000000"/>
                          </a:solidFill>
                          <a:latin typeface="Open sans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6350" cap="flat" cmpd="sng" algn="ctr">
                            <a:solidFill>
                              <a:schemeClr val="tx1"/>
                            </a:solidFill>
                            <a:prstDash val="solid"/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aux_g11.5!$D$10:$N$10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2006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aux_g11.5!$D$11:$N$11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15426</c:v>
                      </c:pt>
                      <c:pt idx="1">
                        <c:v>16868</c:v>
                      </c:pt>
                      <c:pt idx="2">
                        <c:v>16940</c:v>
                      </c:pt>
                      <c:pt idx="3">
                        <c:v>17703</c:v>
                      </c:pt>
                      <c:pt idx="4">
                        <c:v>19595</c:v>
                      </c:pt>
                      <c:pt idx="5">
                        <c:v>20532</c:v>
                      </c:pt>
                      <c:pt idx="6">
                        <c:v>23066</c:v>
                      </c:pt>
                      <c:pt idx="7">
                        <c:v>24628</c:v>
                      </c:pt>
                      <c:pt idx="8">
                        <c:v>26209</c:v>
                      </c:pt>
                      <c:pt idx="9">
                        <c:v>26450</c:v>
                      </c:pt>
                      <c:pt idx="10">
                        <c:v>26109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79B0-4F13-B88D-4974024E0310}"/>
                  </c:ext>
                </c:extLst>
              </c15:ser>
            </c15:filteredLineSeries>
            <c15:filteredLineSeries>
              <c15:ser>
                <c:idx val="4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aux_g11.5!$C$12</c15:sqref>
                        </c15:formulaRef>
                      </c:ext>
                    </c:extLst>
                    <c:strCache>
                      <c:ptCount val="1"/>
                      <c:pt idx="0">
                        <c:v>Masculino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5">
                        <a:lumMod val="60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pPr>
                    <a:noFill/>
                    <a:ln w="6350" cap="flat" cmpd="sng" algn="ctr">
                      <a:solidFill>
                        <a:schemeClr val="accent5">
                          <a:lumMod val="60000"/>
                        </a:schemeClr>
                      </a:solidFill>
                      <a:prstDash val="solid"/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ysClr val="windowText" lastClr="000000"/>
                          </a:solidFill>
                          <a:latin typeface="Open sans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6350" cap="flat" cmpd="sng" algn="ctr">
                            <a:solidFill>
                              <a:schemeClr val="tx1"/>
                            </a:solidFill>
                            <a:prstDash val="solid"/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aux_g11.5!$D$10:$N$10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2006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aux_g11.5!$D$12:$N$12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14859</c:v>
                      </c:pt>
                      <c:pt idx="1">
                        <c:v>16090</c:v>
                      </c:pt>
                      <c:pt idx="2">
                        <c:v>16208</c:v>
                      </c:pt>
                      <c:pt idx="3">
                        <c:v>16788</c:v>
                      </c:pt>
                      <c:pt idx="4">
                        <c:v>18635</c:v>
                      </c:pt>
                      <c:pt idx="5">
                        <c:v>19505</c:v>
                      </c:pt>
                      <c:pt idx="6">
                        <c:v>22081</c:v>
                      </c:pt>
                      <c:pt idx="7">
                        <c:v>23477</c:v>
                      </c:pt>
                      <c:pt idx="8">
                        <c:v>25130</c:v>
                      </c:pt>
                      <c:pt idx="9">
                        <c:v>25360</c:v>
                      </c:pt>
                      <c:pt idx="10">
                        <c:v>25063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79B0-4F13-B88D-4974024E0310}"/>
                  </c:ext>
                </c:extLst>
              </c15:ser>
            </c15:filteredLineSeries>
            <c15:filteredLineSeries>
              <c15:ser>
                <c:idx val="5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aux_g11.5!$C$13</c15:sqref>
                        </c15:formulaRef>
                      </c:ext>
                    </c:extLst>
                    <c:strCache>
                      <c:ptCount val="1"/>
                      <c:pt idx="0">
                        <c:v>Feminino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4">
                        <a:lumMod val="60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pPr>
                    <a:solidFill>
                      <a:schemeClr val="accent4">
                        <a:lumMod val="60000"/>
                      </a:schemeClr>
                    </a:solidFill>
                    <a:ln w="6350" cap="flat" cmpd="sng" algn="ctr">
                      <a:solidFill>
                        <a:schemeClr val="accent4">
                          <a:lumMod val="60000"/>
                        </a:schemeClr>
                      </a:solidFill>
                      <a:prstDash val="solid"/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ysClr val="windowText" lastClr="000000"/>
                          </a:solidFill>
                          <a:latin typeface="Open sans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6350" cap="flat" cmpd="sng" algn="ctr">
                            <a:solidFill>
                              <a:schemeClr val="tx1"/>
                            </a:solidFill>
                            <a:prstDash val="solid"/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aux_g11.5!$D$10:$N$10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2006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aux_g11.5!$D$13:$N$13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567</c:v>
                      </c:pt>
                      <c:pt idx="1">
                        <c:v>778</c:v>
                      </c:pt>
                      <c:pt idx="2">
                        <c:v>732</c:v>
                      </c:pt>
                      <c:pt idx="3">
                        <c:v>915</c:v>
                      </c:pt>
                      <c:pt idx="4">
                        <c:v>960</c:v>
                      </c:pt>
                      <c:pt idx="5">
                        <c:v>1027</c:v>
                      </c:pt>
                      <c:pt idx="6">
                        <c:v>985</c:v>
                      </c:pt>
                      <c:pt idx="7">
                        <c:v>1181</c:v>
                      </c:pt>
                      <c:pt idx="8">
                        <c:v>1079</c:v>
                      </c:pt>
                      <c:pt idx="9">
                        <c:v>1090</c:v>
                      </c:pt>
                      <c:pt idx="10">
                        <c:v>1046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79B0-4F13-B88D-4974024E0310}"/>
                  </c:ext>
                </c:extLst>
              </c15:ser>
            </c15:filteredLineSeries>
          </c:ext>
        </c:extLst>
      </c:lineChart>
      <c:catAx>
        <c:axId val="115980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Open sans"/>
                <a:ea typeface="+mn-ea"/>
                <a:cs typeface="+mn-cs"/>
              </a:defRPr>
            </a:pPr>
            <a:endParaRPr lang="pt-BR"/>
          </a:p>
        </c:txPr>
        <c:crossAx val="1297755279"/>
        <c:crosses val="autoZero"/>
        <c:auto val="1"/>
        <c:lblAlgn val="ctr"/>
        <c:lblOffset val="100"/>
        <c:noMultiLvlLbl val="0"/>
      </c:catAx>
      <c:valAx>
        <c:axId val="12977552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159806047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Open sans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Open sans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400" b="1" i="0">
                <a:effectLst/>
              </a:rPr>
              <a:t>Número de adolescentes em medida socioeducativa de meio fechado, por tipo de medida - Brasil (2018-2021)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aux_g11.6!$D$5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aux_g11.6!$C$6:$C$10</c:f>
              <c:strCache>
                <c:ptCount val="5"/>
                <c:pt idx="0">
                  <c:v>Meio fechado</c:v>
                </c:pt>
                <c:pt idx="1">
                  <c:v>Internação</c:v>
                </c:pt>
                <c:pt idx="2">
                  <c:v>Internação provisória</c:v>
                </c:pt>
                <c:pt idx="3">
                  <c:v>Semiliberdade </c:v>
                </c:pt>
                <c:pt idx="4">
                  <c:v>Internação sanção </c:v>
                </c:pt>
              </c:strCache>
            </c:strRef>
          </c:cat>
          <c:val>
            <c:numRef>
              <c:f>aux_g11.6!$D$6:$D$10</c:f>
              <c:numCache>
                <c:formatCode>#,##0</c:formatCode>
                <c:ptCount val="5"/>
                <c:pt idx="0">
                  <c:v>25084</c:v>
                </c:pt>
                <c:pt idx="1">
                  <c:v>17888</c:v>
                </c:pt>
                <c:pt idx="2">
                  <c:v>4400</c:v>
                </c:pt>
                <c:pt idx="3">
                  <c:v>2381</c:v>
                </c:pt>
                <c:pt idx="4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8-4C0E-BC74-1417CE3F9670}"/>
            </c:ext>
          </c:extLst>
        </c:ser>
        <c:ser>
          <c:idx val="1"/>
          <c:order val="1"/>
          <c:tx>
            <c:strRef>
              <c:f>aux_g11.6!$E$5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aux_g11.6!$C$6:$C$10</c:f>
              <c:strCache>
                <c:ptCount val="5"/>
                <c:pt idx="0">
                  <c:v>Meio fechado</c:v>
                </c:pt>
                <c:pt idx="1">
                  <c:v>Internação</c:v>
                </c:pt>
                <c:pt idx="2">
                  <c:v>Internação provisória</c:v>
                </c:pt>
                <c:pt idx="3">
                  <c:v>Semiliberdade </c:v>
                </c:pt>
                <c:pt idx="4">
                  <c:v>Internação sanção </c:v>
                </c:pt>
              </c:strCache>
            </c:strRef>
          </c:cat>
          <c:val>
            <c:numRef>
              <c:f>aux_g11.6!$E$6:$E$10</c:f>
              <c:numCache>
                <c:formatCode>#,##0</c:formatCode>
                <c:ptCount val="5"/>
                <c:pt idx="0">
                  <c:v>22651</c:v>
                </c:pt>
                <c:pt idx="1">
                  <c:v>16067</c:v>
                </c:pt>
                <c:pt idx="2">
                  <c:v>4040</c:v>
                </c:pt>
                <c:pt idx="3">
                  <c:v>2166</c:v>
                </c:pt>
                <c:pt idx="4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8-4C0E-BC74-1417CE3F9670}"/>
            </c:ext>
          </c:extLst>
        </c:ser>
        <c:ser>
          <c:idx val="2"/>
          <c:order val="2"/>
          <c:tx>
            <c:strRef>
              <c:f>aux_g11.6!$F$5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aux_g11.6!$C$6:$C$10</c:f>
              <c:strCache>
                <c:ptCount val="5"/>
                <c:pt idx="0">
                  <c:v>Meio fechado</c:v>
                </c:pt>
                <c:pt idx="1">
                  <c:v>Internação</c:v>
                </c:pt>
                <c:pt idx="2">
                  <c:v>Internação provisória</c:v>
                </c:pt>
                <c:pt idx="3">
                  <c:v>Semiliberdade </c:v>
                </c:pt>
                <c:pt idx="4">
                  <c:v>Internação sanção </c:v>
                </c:pt>
              </c:strCache>
            </c:strRef>
          </c:cat>
          <c:val>
            <c:numRef>
              <c:f>aux_g11.6!$F$6:$F$10</c:f>
              <c:numCache>
                <c:formatCode>#,##0</c:formatCode>
                <c:ptCount val="5"/>
                <c:pt idx="0">
                  <c:v>15434</c:v>
                </c:pt>
                <c:pt idx="1">
                  <c:v>10505</c:v>
                </c:pt>
                <c:pt idx="2">
                  <c:v>3089</c:v>
                </c:pt>
                <c:pt idx="3">
                  <c:v>1701</c:v>
                </c:pt>
                <c:pt idx="4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38-4C0E-BC74-1417CE3F9670}"/>
            </c:ext>
          </c:extLst>
        </c:ser>
        <c:ser>
          <c:idx val="3"/>
          <c:order val="3"/>
          <c:tx>
            <c:strRef>
              <c:f>aux_g11.6!$G$5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aux_g11.6!$C$6:$C$10</c:f>
              <c:strCache>
                <c:ptCount val="5"/>
                <c:pt idx="0">
                  <c:v>Meio fechado</c:v>
                </c:pt>
                <c:pt idx="1">
                  <c:v>Internação</c:v>
                </c:pt>
                <c:pt idx="2">
                  <c:v>Internação provisória</c:v>
                </c:pt>
                <c:pt idx="3">
                  <c:v>Semiliberdade </c:v>
                </c:pt>
                <c:pt idx="4">
                  <c:v>Internação sanção </c:v>
                </c:pt>
              </c:strCache>
            </c:strRef>
          </c:cat>
          <c:val>
            <c:numRef>
              <c:f>aux_g11.6!$G$6:$G$10</c:f>
              <c:numCache>
                <c:formatCode>#,##0</c:formatCode>
                <c:ptCount val="5"/>
                <c:pt idx="0">
                  <c:v>13684</c:v>
                </c:pt>
                <c:pt idx="1">
                  <c:v>9627</c:v>
                </c:pt>
                <c:pt idx="2">
                  <c:v>2610</c:v>
                </c:pt>
                <c:pt idx="3">
                  <c:v>1292</c:v>
                </c:pt>
                <c:pt idx="4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38-4C0E-BC74-1417CE3F96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99230256"/>
        <c:axId val="232149088"/>
      </c:barChart>
      <c:catAx>
        <c:axId val="399230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2149088"/>
        <c:crosses val="autoZero"/>
        <c:auto val="1"/>
        <c:lblAlgn val="ctr"/>
        <c:lblOffset val="100"/>
        <c:noMultiLvlLbl val="0"/>
      </c:catAx>
      <c:valAx>
        <c:axId val="23214908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9923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n-lt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Open sans"/>
                <a:ea typeface="+mn-ea"/>
                <a:cs typeface="+mn-cs"/>
              </a:defRPr>
            </a:pPr>
            <a:r>
              <a:rPr lang="pt-BR" sz="1400" b="1" i="0" u="none" strike="noStrike" baseline="0">
                <a:effectLst/>
              </a:rPr>
              <a:t>Evolução da quantidade de presos custodiados no Sistema Penitenciário, por grupo de idade - Brasil (2014-2021)</a:t>
            </a:r>
            <a:endParaRPr lang="pt-BR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Open sans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'aux_g11.7_g11.8_g11.9'!$E$5</c:f>
              <c:strCache>
                <c:ptCount val="1"/>
                <c:pt idx="0">
                  <c:v>Total de presos</c:v>
                </c:pt>
              </c:strCache>
            </c:strRef>
          </c:tx>
          <c:spPr>
            <a:ln w="28575" cap="rnd">
              <a:solidFill>
                <a:schemeClr val="accent5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shade val="76000"/>
                </a:schemeClr>
              </a:solidFill>
              <a:ln w="9525">
                <a:solidFill>
                  <a:schemeClr val="accent5">
                    <a:shade val="76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'aux_g11.7_g11.8_g11.9'!$C$6:$C$13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'aux_g11.7_g11.8_g11.9'!$E$6:$E$13</c:f>
              <c:numCache>
                <c:formatCode>#,##0</c:formatCode>
                <c:ptCount val="8"/>
                <c:pt idx="0">
                  <c:v>584758</c:v>
                </c:pt>
                <c:pt idx="1">
                  <c:v>663155</c:v>
                </c:pt>
                <c:pt idx="2">
                  <c:v>702385</c:v>
                </c:pt>
                <c:pt idx="3">
                  <c:v>704576</c:v>
                </c:pt>
                <c:pt idx="4">
                  <c:v>725332</c:v>
                </c:pt>
                <c:pt idx="5">
                  <c:v>748009</c:v>
                </c:pt>
                <c:pt idx="6">
                  <c:v>807145</c:v>
                </c:pt>
                <c:pt idx="7">
                  <c:v>824823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1C-451D-B3A9-4A65B2095E13}"/>
            </c:ext>
          </c:extLst>
        </c:ser>
        <c:ser>
          <c:idx val="1"/>
          <c:order val="1"/>
          <c:tx>
            <c:strRef>
              <c:f>'aux_g11.7_g11.8_g11.9'!$D$5</c:f>
              <c:strCache>
                <c:ptCount val="1"/>
                <c:pt idx="0">
                  <c:v>Total de vagas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 w="952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'aux_g11.7_g11.8_g11.9'!$C$6:$C$13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'aux_g11.7_g11.8_g11.9'!$D$6:$D$13</c:f>
              <c:numCache>
                <c:formatCode>#,##0</c:formatCode>
                <c:ptCount val="8"/>
                <c:pt idx="0">
                  <c:v>371884</c:v>
                </c:pt>
                <c:pt idx="1">
                  <c:v>371201</c:v>
                </c:pt>
                <c:pt idx="2">
                  <c:v>446874</c:v>
                </c:pt>
                <c:pt idx="3">
                  <c:v>430137</c:v>
                </c:pt>
                <c:pt idx="4">
                  <c:v>454833</c:v>
                </c:pt>
                <c:pt idx="5">
                  <c:v>442349</c:v>
                </c:pt>
                <c:pt idx="6">
                  <c:v>545060</c:v>
                </c:pt>
                <c:pt idx="7">
                  <c:v>573330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38C-4F1E-856B-2D9E60AAD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2088384"/>
        <c:axId val="159518432"/>
      </c:lineChart>
      <c:catAx>
        <c:axId val="19208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Open sans"/>
                <a:ea typeface="+mn-ea"/>
                <a:cs typeface="+mn-cs"/>
              </a:defRPr>
            </a:pPr>
            <a:endParaRPr lang="pt-BR"/>
          </a:p>
        </c:txPr>
        <c:crossAx val="159518432"/>
        <c:crosses val="autoZero"/>
        <c:auto val="1"/>
        <c:lblAlgn val="ctr"/>
        <c:lblOffset val="100"/>
        <c:noMultiLvlLbl val="0"/>
      </c:catAx>
      <c:valAx>
        <c:axId val="159518432"/>
        <c:scaling>
          <c:orientation val="minMax"/>
          <c:max val="900000"/>
          <c:min val="2000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19208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Open sans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Open sans"/>
        </a:defRPr>
      </a:pPr>
      <a:endParaRPr lang="pt-BR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b="1"/>
              <a:t>Evolução do número total de jovens de 18 a 29 anos de idade presos custodiados no Sistema Penitenciário – Brasil (2014-2021)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'aux_g11.7_g11.8_g11.9'!$E$17</c:f>
              <c:strCache>
                <c:ptCount val="1"/>
                <c:pt idx="0">
                  <c:v>18 a 29 anos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</a:schemeClr>
              </a:solidFill>
              <a:ln w="9525">
                <a:solidFill>
                  <a:schemeClr val="tx1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'aux_g11.7_g11.8_g11.9'!$C$18:$C$25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'aux_g11.7_g11.8_g11.9'!$E$18:$E$25</c:f>
              <c:numCache>
                <c:formatCode>#,##0</c:formatCode>
                <c:ptCount val="8"/>
                <c:pt idx="0">
                  <c:v>289304</c:v>
                </c:pt>
                <c:pt idx="1">
                  <c:v>258695</c:v>
                </c:pt>
                <c:pt idx="2">
                  <c:v>300213</c:v>
                </c:pt>
                <c:pt idx="3">
                  <c:v>315062</c:v>
                </c:pt>
                <c:pt idx="4">
                  <c:v>329847</c:v>
                </c:pt>
                <c:pt idx="5">
                  <c:v>335032</c:v>
                </c:pt>
                <c:pt idx="6">
                  <c:v>321045</c:v>
                </c:pt>
                <c:pt idx="7">
                  <c:v>314196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A1-42F8-A56A-FAF54542838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79130416"/>
        <c:axId val="17791258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'aux_g11.7_g11.8_g11.9'!$D$17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shade val="76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shade val="76000"/>
                      </a:schemeClr>
                    </a:solidFill>
                    <a:ln w="9525">
                      <a:solidFill>
                        <a:schemeClr val="accent1">
                          <a:shade val="76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ysClr val="windowText" lastClr="000000"/>
                          </a:solidFill>
                          <a:latin typeface="Open Sans" panose="020B0606030504020204" pitchFamily="34" charset="0"/>
                          <a:ea typeface="Open Sans" panose="020B0606030504020204" pitchFamily="34" charset="0"/>
                          <a:cs typeface="Open Sans" panose="020B0606030504020204" pitchFamily="34" charset="0"/>
                        </a:defRPr>
                      </a:pPr>
                      <a:endParaRPr lang="pt-BR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'aux_g11.7_g11.8_g11.9'!$C$18:$C$25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'aux_g11.7_g11.8_g11.9'!$D$18:$D$25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584758</c:v>
                      </c:pt>
                      <c:pt idx="1">
                        <c:v>663155</c:v>
                      </c:pt>
                      <c:pt idx="2">
                        <c:v>702385</c:v>
                      </c:pt>
                      <c:pt idx="3">
                        <c:v>704576</c:v>
                      </c:pt>
                      <c:pt idx="4">
                        <c:v>725332</c:v>
                      </c:pt>
                      <c:pt idx="5">
                        <c:v>748009</c:v>
                      </c:pt>
                      <c:pt idx="6">
                        <c:v>807145</c:v>
                      </c:pt>
                      <c:pt idx="7">
                        <c:v>824823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CA1-42F8-A56A-FAF545428387}"/>
                  </c:ext>
                </c:extLst>
              </c15:ser>
            </c15:filteredLineSeries>
          </c:ext>
        </c:extLst>
      </c:lineChart>
      <c:catAx>
        <c:axId val="177913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pt-BR"/>
          </a:p>
        </c:txPr>
        <c:crossAx val="1779125840"/>
        <c:crosses val="autoZero"/>
        <c:auto val="1"/>
        <c:lblAlgn val="ctr"/>
        <c:lblOffset val="100"/>
        <c:noMultiLvlLbl val="0"/>
      </c:catAx>
      <c:valAx>
        <c:axId val="1779125840"/>
        <c:scaling>
          <c:orientation val="minMax"/>
          <c:min val="2000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77913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pt-BR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Open sans"/>
                <a:ea typeface="+mn-ea"/>
                <a:cs typeface="+mn-cs"/>
              </a:defRPr>
            </a:pPr>
            <a:r>
              <a:rPr lang="pt-BR" sz="1400" b="1">
                <a:effectLst/>
              </a:rPr>
              <a:t>Evolução do número total de presos custodiados no Sistema Penitenciário, por grupo de idade – Brasil (2014-2021)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Open sans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3281293963253511E-2"/>
          <c:y val="3.2028329792109317E-2"/>
          <c:w val="0.90224644326272141"/>
          <c:h val="0.78837112027663214"/>
        </c:manualLayout>
      </c:layout>
      <c:lineChart>
        <c:grouping val="standard"/>
        <c:varyColors val="0"/>
        <c:ser>
          <c:idx val="0"/>
          <c:order val="0"/>
          <c:tx>
            <c:strRef>
              <c:f>'aux_g11.7_g11.8_g11.9'!$F$5</c:f>
              <c:strCache>
                <c:ptCount val="1"/>
                <c:pt idx="0">
                  <c:v>18 a 24 anos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'aux_g11.7_g11.8_g11.9'!$C$6:$C$13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  <c:extLst xmlns:c15="http://schemas.microsoft.com/office/drawing/2012/chart"/>
            </c:numRef>
          </c:cat>
          <c:val>
            <c:numRef>
              <c:f>'aux_g11.7_g11.8_g11.9'!$F$6:$F$13</c:f>
              <c:numCache>
                <c:formatCode>#,##0</c:formatCode>
                <c:ptCount val="8"/>
                <c:pt idx="0">
                  <c:v>158185</c:v>
                </c:pt>
                <c:pt idx="1">
                  <c:v>139811</c:v>
                </c:pt>
                <c:pt idx="2">
                  <c:v>166287</c:v>
                </c:pt>
                <c:pt idx="3">
                  <c:v>171934</c:v>
                </c:pt>
                <c:pt idx="4">
                  <c:v>179047</c:v>
                </c:pt>
                <c:pt idx="5">
                  <c:v>174198</c:v>
                </c:pt>
                <c:pt idx="6">
                  <c:v>157288</c:v>
                </c:pt>
                <c:pt idx="7">
                  <c:v>147548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7-1FE2-4FDE-9510-332409A276BB}"/>
            </c:ext>
          </c:extLst>
        </c:ser>
        <c:ser>
          <c:idx val="2"/>
          <c:order val="2"/>
          <c:tx>
            <c:strRef>
              <c:f>'aux_g11.7_g11.8_g11.9'!$H$5</c:f>
              <c:strCache>
                <c:ptCount val="1"/>
                <c:pt idx="0">
                  <c:v>25 a 29 anos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'aux_g11.7_g11.8_g11.9'!$C$6:$C$13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  <c:extLst xmlns:c15="http://schemas.microsoft.com/office/drawing/2012/chart"/>
            </c:numRef>
          </c:cat>
          <c:val>
            <c:numRef>
              <c:f>'aux_g11.7_g11.8_g11.9'!$H$6:$H$13</c:f>
              <c:numCache>
                <c:formatCode>#,##0</c:formatCode>
                <c:ptCount val="8"/>
                <c:pt idx="0">
                  <c:v>131119</c:v>
                </c:pt>
                <c:pt idx="1">
                  <c:v>118884</c:v>
                </c:pt>
                <c:pt idx="2">
                  <c:v>133926</c:v>
                </c:pt>
                <c:pt idx="3">
                  <c:v>143128</c:v>
                </c:pt>
                <c:pt idx="4">
                  <c:v>150800</c:v>
                </c:pt>
                <c:pt idx="5">
                  <c:v>160834</c:v>
                </c:pt>
                <c:pt idx="6">
                  <c:v>163757</c:v>
                </c:pt>
                <c:pt idx="7">
                  <c:v>166648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8-1FE2-4FDE-9510-332409A276BB}"/>
            </c:ext>
          </c:extLst>
        </c:ser>
        <c:ser>
          <c:idx val="4"/>
          <c:order val="4"/>
          <c:tx>
            <c:strRef>
              <c:f>'aux_g11.7_g11.8_g11.9'!$J$5</c:f>
              <c:strCache>
                <c:ptCount val="1"/>
                <c:pt idx="0">
                  <c:v>30 a 34 anos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'aux_g11.7_g11.8_g11.9'!$C$6:$C$13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  <c:extLst xmlns:c15="http://schemas.microsoft.com/office/drawing/2012/chart"/>
            </c:numRef>
          </c:cat>
          <c:val>
            <c:numRef>
              <c:f>'aux_g11.7_g11.8_g11.9'!$J$6:$J$13</c:f>
              <c:numCache>
                <c:formatCode>#,##0</c:formatCode>
                <c:ptCount val="8"/>
                <c:pt idx="0">
                  <c:v>99487</c:v>
                </c:pt>
                <c:pt idx="1">
                  <c:v>92433</c:v>
                </c:pt>
                <c:pt idx="2">
                  <c:v>101853</c:v>
                </c:pt>
                <c:pt idx="3">
                  <c:v>113860</c:v>
                </c:pt>
                <c:pt idx="4">
                  <c:v>121579</c:v>
                </c:pt>
                <c:pt idx="5">
                  <c:v>129589</c:v>
                </c:pt>
                <c:pt idx="6">
                  <c:v>134106</c:v>
                </c:pt>
                <c:pt idx="7">
                  <c:v>137709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9-1FE2-4FDE-9510-332409A276BB}"/>
            </c:ext>
          </c:extLst>
        </c:ser>
        <c:ser>
          <c:idx val="6"/>
          <c:order val="6"/>
          <c:tx>
            <c:strRef>
              <c:f>'aux_g11.7_g11.8_g11.9'!$L$5</c:f>
              <c:strCache>
                <c:ptCount val="1"/>
                <c:pt idx="0">
                  <c:v>35 a 45 anos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'aux_g11.7_g11.8_g11.9'!$C$6:$C$13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  <c:extLst xmlns:c15="http://schemas.microsoft.com/office/drawing/2012/chart"/>
            </c:numRef>
          </c:cat>
          <c:val>
            <c:numRef>
              <c:f>'aux_g11.7_g11.8_g11.9'!$L$6:$L$13</c:f>
              <c:numCache>
                <c:formatCode>#,##0</c:formatCode>
                <c:ptCount val="8"/>
                <c:pt idx="0">
                  <c:v>95600</c:v>
                </c:pt>
                <c:pt idx="1">
                  <c:v>92150</c:v>
                </c:pt>
                <c:pt idx="2">
                  <c:v>108102</c:v>
                </c:pt>
                <c:pt idx="3">
                  <c:v>119725</c:v>
                </c:pt>
                <c:pt idx="4">
                  <c:v>128372</c:v>
                </c:pt>
                <c:pt idx="5">
                  <c:v>147019</c:v>
                </c:pt>
                <c:pt idx="6">
                  <c:v>158367</c:v>
                </c:pt>
                <c:pt idx="7">
                  <c:v>169175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A-1FE2-4FDE-9510-332409A276BB}"/>
            </c:ext>
          </c:extLst>
        </c:ser>
        <c:ser>
          <c:idx val="8"/>
          <c:order val="8"/>
          <c:tx>
            <c:strRef>
              <c:f>'aux_g11.7_g11.8_g11.9'!$N$5</c:f>
              <c:strCache>
                <c:ptCount val="1"/>
                <c:pt idx="0">
                  <c:v>46 a 60 anos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'aux_g11.7_g11.8_g11.9'!$C$6:$C$13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  <c:extLst xmlns:c15="http://schemas.microsoft.com/office/drawing/2012/chart"/>
            </c:numRef>
          </c:cat>
          <c:val>
            <c:numRef>
              <c:f>'aux_g11.7_g11.8_g11.9'!$N$6:$N$13</c:f>
              <c:numCache>
                <c:formatCode>#,##0</c:formatCode>
                <c:ptCount val="8"/>
                <c:pt idx="0">
                  <c:v>35453</c:v>
                </c:pt>
                <c:pt idx="1">
                  <c:v>33507</c:v>
                </c:pt>
                <c:pt idx="2">
                  <c:v>38417</c:v>
                </c:pt>
                <c:pt idx="3">
                  <c:v>44839</c:v>
                </c:pt>
                <c:pt idx="4">
                  <c:v>45619</c:v>
                </c:pt>
                <c:pt idx="5">
                  <c:v>53696</c:v>
                </c:pt>
                <c:pt idx="6">
                  <c:v>60005</c:v>
                </c:pt>
                <c:pt idx="7">
                  <c:v>65119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B-1FE2-4FDE-9510-332409A276BB}"/>
            </c:ext>
          </c:extLst>
        </c:ser>
        <c:ser>
          <c:idx val="10"/>
          <c:order val="10"/>
          <c:tx>
            <c:strRef>
              <c:f>'aux_g11.7_g11.8_g11.9'!$P$5</c:f>
              <c:strCache>
                <c:ptCount val="1"/>
                <c:pt idx="0">
                  <c:v>61 a 70 anos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'aux_g11.7_g11.8_g11.9'!$C$6:$C$13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  <c:extLst xmlns:c15="http://schemas.microsoft.com/office/drawing/2012/chart"/>
            </c:numRef>
          </c:cat>
          <c:val>
            <c:numRef>
              <c:f>'aux_g11.7_g11.8_g11.9'!$P$6:$P$13</c:f>
              <c:numCache>
                <c:formatCode>#,##0</c:formatCode>
                <c:ptCount val="8"/>
                <c:pt idx="0">
                  <c:v>4989</c:v>
                </c:pt>
                <c:pt idx="1">
                  <c:v>4797</c:v>
                </c:pt>
                <c:pt idx="2">
                  <c:v>5772</c:v>
                </c:pt>
                <c:pt idx="3">
                  <c:v>6772</c:v>
                </c:pt>
                <c:pt idx="4">
                  <c:v>6815</c:v>
                </c:pt>
                <c:pt idx="5">
                  <c:v>8678</c:v>
                </c:pt>
                <c:pt idx="6">
                  <c:v>9811</c:v>
                </c:pt>
                <c:pt idx="7">
                  <c:v>10691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C-1FE2-4FDE-9510-332409A276BB}"/>
            </c:ext>
          </c:extLst>
        </c:ser>
        <c:ser>
          <c:idx val="12"/>
          <c:order val="12"/>
          <c:tx>
            <c:strRef>
              <c:f>'aux_g11.7_g11.8_g11.9'!$R$5</c:f>
              <c:strCache>
                <c:ptCount val="1"/>
                <c:pt idx="0">
                  <c:v>Mais de 70 anos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'aux_g11.7_g11.8_g11.9'!$C$6:$C$13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  <c:extLst xmlns:c15="http://schemas.microsoft.com/office/drawing/2012/chart"/>
            </c:numRef>
          </c:cat>
          <c:val>
            <c:numRef>
              <c:f>'aux_g11.7_g11.8_g11.9'!$R$6:$R$13</c:f>
              <c:numCache>
                <c:formatCode>#,##0</c:formatCode>
                <c:ptCount val="8"/>
                <c:pt idx="0">
                  <c:v>651</c:v>
                </c:pt>
                <c:pt idx="1">
                  <c:v>690</c:v>
                </c:pt>
                <c:pt idx="2">
                  <c:v>1123</c:v>
                </c:pt>
                <c:pt idx="3">
                  <c:v>1076</c:v>
                </c:pt>
                <c:pt idx="4">
                  <c:v>1284</c:v>
                </c:pt>
                <c:pt idx="5">
                  <c:v>1595</c:v>
                </c:pt>
                <c:pt idx="6">
                  <c:v>1821</c:v>
                </c:pt>
                <c:pt idx="7">
                  <c:v>2217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D-1FE2-4FDE-9510-332409A27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712528"/>
        <c:axId val="15949846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'aux_g11.7_g11.8_g11.9'!$G$5</c15:sqref>
                        </c15:formulaRef>
                      </c:ext>
                    </c:extLst>
                    <c:strCache>
                      <c:ptCount val="1"/>
                      <c:pt idx="0">
                        <c:v>18 a 24 anos 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'aux_g11.7_g11.8_g11.9'!$C$6:$C$13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'aux_g11.7_g11.8_g11.9'!$G$6:$G$13</c15:sqref>
                        </c15:formulaRef>
                      </c:ext>
                    </c:extLst>
                    <c:numCache>
                      <c:formatCode>#,##0.0</c:formatCode>
                      <c:ptCount val="8"/>
                      <c:pt idx="0">
                        <c:v>27.05136141788569</c:v>
                      </c:pt>
                      <c:pt idx="1">
                        <c:v>21.082703138783543</c:v>
                      </c:pt>
                      <c:pt idx="2">
                        <c:v>23.674622892003672</c:v>
                      </c:pt>
                      <c:pt idx="3">
                        <c:v>24.40247751839404</c:v>
                      </c:pt>
                      <c:pt idx="4">
                        <c:v>24.684833979474227</c:v>
                      </c:pt>
                      <c:pt idx="5">
                        <c:v>23.288222467911481</c:v>
                      </c:pt>
                      <c:pt idx="6">
                        <c:v>19.486957114273149</c:v>
                      </c:pt>
                      <c:pt idx="7">
                        <c:v>17.88844394494334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FE2-4FDE-9510-332409A276B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'aux_g11.7_g11.8_g11.9'!$I$5</c15:sqref>
                        </c15:formulaRef>
                      </c:ext>
                    </c:extLst>
                    <c:strCache>
                      <c:ptCount val="1"/>
                      <c:pt idx="0">
                        <c:v>25 a 29 anos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'aux_g11.7_g11.8_g11.9'!$C$6:$C$13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'aux_g11.7_g11.8_g11.9'!$I$6:$I$13</c15:sqref>
                        </c15:formulaRef>
                      </c:ext>
                    </c:extLst>
                    <c:numCache>
                      <c:formatCode>#,##0.0</c:formatCode>
                      <c:ptCount val="8"/>
                      <c:pt idx="0">
                        <c:v>22.422780021820994</c:v>
                      </c:pt>
                      <c:pt idx="1">
                        <c:v>17.927030633863879</c:v>
                      </c:pt>
                      <c:pt idx="2">
                        <c:v>19.067320628999767</c:v>
                      </c:pt>
                      <c:pt idx="3">
                        <c:v>20.314061222636024</c:v>
                      </c:pt>
                      <c:pt idx="4">
                        <c:v>20.790479394263592</c:v>
                      </c:pt>
                      <c:pt idx="5">
                        <c:v>21.501612948507304</c:v>
                      </c:pt>
                      <c:pt idx="6">
                        <c:v>20.288424013033595</c:v>
                      </c:pt>
                      <c:pt idx="7">
                        <c:v>20.204092271917734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FE2-4FDE-9510-332409A276BB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'aux_g11.7_g11.8_g11.9'!$K$5</c15:sqref>
                        </c15:formulaRef>
                      </c:ext>
                    </c:extLst>
                    <c:strCache>
                      <c:ptCount val="1"/>
                      <c:pt idx="0">
                        <c:v>30 a 34 anos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'aux_g11.7_g11.8_g11.9'!$C$6:$C$13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'aux_g11.7_g11.8_g11.9'!$K$6:$K$13</c15:sqref>
                        </c15:formulaRef>
                      </c:ext>
                    </c:extLst>
                    <c:numCache>
                      <c:formatCode>#,##0.0</c:formatCode>
                      <c:ptCount val="8"/>
                      <c:pt idx="0">
                        <c:v>17.013362792813439</c:v>
                      </c:pt>
                      <c:pt idx="1">
                        <c:v>13.93837036590239</c:v>
                      </c:pt>
                      <c:pt idx="2">
                        <c:v>14.501021519537007</c:v>
                      </c:pt>
                      <c:pt idx="3">
                        <c:v>16.160073576164955</c:v>
                      </c:pt>
                      <c:pt idx="4">
                        <c:v>16.761841473973298</c:v>
                      </c:pt>
                      <c:pt idx="5">
                        <c:v>17.324524170163727</c:v>
                      </c:pt>
                      <c:pt idx="6">
                        <c:v>16.614858544623331</c:v>
                      </c:pt>
                      <c:pt idx="7">
                        <c:v>16.695581961220771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FE2-4FDE-9510-332409A276BB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'aux_g11.7_g11.8_g11.9'!$M$5</c15:sqref>
                        </c15:formulaRef>
                      </c:ext>
                    </c:extLst>
                    <c:strCache>
                      <c:ptCount val="1"/>
                      <c:pt idx="0">
                        <c:v>35 a 45 anos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'aux_g11.7_g11.8_g11.9'!$C$6:$C$13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'aux_g11.7_g11.8_g11.9'!$M$6:$M$13</c15:sqref>
                        </c15:formulaRef>
                      </c:ext>
                    </c:extLst>
                    <c:numCache>
                      <c:formatCode>#,##0.0</c:formatCode>
                      <c:ptCount val="8"/>
                      <c:pt idx="0">
                        <c:v>16.3486433704199</c:v>
                      </c:pt>
                      <c:pt idx="1">
                        <c:v>13.895695576448945</c:v>
                      </c:pt>
                      <c:pt idx="2">
                        <c:v>15.390704528143397</c:v>
                      </c:pt>
                      <c:pt idx="3">
                        <c:v>16.992489099827413</c:v>
                      </c:pt>
                      <c:pt idx="4">
                        <c:v>17.698378122018607</c:v>
                      </c:pt>
                      <c:pt idx="5">
                        <c:v>19.654710036911322</c:v>
                      </c:pt>
                      <c:pt idx="6">
                        <c:v>19.620638175296879</c:v>
                      </c:pt>
                      <c:pt idx="7">
                        <c:v>20.510461032245708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FE2-4FDE-9510-332409A276BB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'aux_g11.7_g11.8_g11.9'!$O$5</c15:sqref>
                        </c15:formulaRef>
                      </c:ext>
                    </c:extLst>
                    <c:strCache>
                      <c:ptCount val="1"/>
                      <c:pt idx="0">
                        <c:v>46 a 60 anos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'aux_g11.7_g11.8_g11.9'!$C$6:$C$13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'aux_g11.7_g11.8_g11.9'!$O$6:$O$13</c15:sqref>
                        </c15:formulaRef>
                      </c:ext>
                    </c:extLst>
                    <c:numCache>
                      <c:formatCode>#,##0.0</c:formatCode>
                      <c:ptCount val="8"/>
                      <c:pt idx="0">
                        <c:v>6.0628499310826021</c:v>
                      </c:pt>
                      <c:pt idx="1">
                        <c:v>5.0526649124262049</c:v>
                      </c:pt>
                      <c:pt idx="2">
                        <c:v>5.469507463855293</c:v>
                      </c:pt>
                      <c:pt idx="3">
                        <c:v>6.3639692524298299</c:v>
                      </c:pt>
                      <c:pt idx="4">
                        <c:v>6.2893957525657216</c:v>
                      </c:pt>
                      <c:pt idx="5">
                        <c:v>7.1785232530624628</c:v>
                      </c:pt>
                      <c:pt idx="6">
                        <c:v>7.4342280507219893</c:v>
                      </c:pt>
                      <c:pt idx="7">
                        <c:v>7.8949059373950536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FE2-4FDE-9510-332409A276BB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'aux_g11.7_g11.8_g11.9'!$Q$5</c15:sqref>
                        </c15:formulaRef>
                      </c:ext>
                    </c:extLst>
                    <c:strCache>
                      <c:ptCount val="1"/>
                      <c:pt idx="0">
                        <c:v>61 a 70 anos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'aux_g11.7_g11.8_g11.9'!$C$6:$C$13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'aux_g11.7_g11.8_g11.9'!$Q$6:$Q$13</c15:sqref>
                        </c15:formulaRef>
                      </c:ext>
                    </c:extLst>
                    <c:numCache>
                      <c:formatCode>#,##0.0</c:formatCode>
                      <c:ptCount val="8"/>
                      <c:pt idx="0">
                        <c:v>0.85317344952954899</c:v>
                      </c:pt>
                      <c:pt idx="1">
                        <c:v>0.72336030038226362</c:v>
                      </c:pt>
                      <c:pt idx="2">
                        <c:v>0.82177153555386295</c:v>
                      </c:pt>
                      <c:pt idx="3">
                        <c:v>0.96114542646925238</c:v>
                      </c:pt>
                      <c:pt idx="4">
                        <c:v>0.93956974185614317</c:v>
                      </c:pt>
                      <c:pt idx="5">
                        <c:v>1.1601464688259098</c:v>
                      </c:pt>
                      <c:pt idx="6">
                        <c:v>1.2155188968524862</c:v>
                      </c:pt>
                      <c:pt idx="7">
                        <c:v>1.2961568724441486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FE2-4FDE-9510-332409A276BB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'aux_g11.7_g11.8_g11.9'!$S$5</c15:sqref>
                        </c15:formulaRef>
                      </c:ext>
                    </c:extLst>
                    <c:strCache>
                      <c:ptCount val="1"/>
                      <c:pt idx="0">
                        <c:v>Mais de 70 anos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'aux_g11.7_g11.8_g11.9'!$C$6:$C$13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'aux_g11.7_g11.8_g11.9'!$S$6:$S$13</c15:sqref>
                        </c15:formulaRef>
                      </c:ext>
                    </c:extLst>
                    <c:numCache>
                      <c:formatCode>#,##0.0</c:formatCode>
                      <c:ptCount val="8"/>
                      <c:pt idx="0">
                        <c:v>0.11132810495965853</c:v>
                      </c:pt>
                      <c:pt idx="1">
                        <c:v>0.10404807322571646</c:v>
                      </c:pt>
                      <c:pt idx="2">
                        <c:v>0.15988382439830007</c:v>
                      </c:pt>
                      <c:pt idx="3">
                        <c:v>0.15271595966936144</c:v>
                      </c:pt>
                      <c:pt idx="4">
                        <c:v>0.17702238423232394</c:v>
                      </c:pt>
                      <c:pt idx="5">
                        <c:v>0.21323272848321342</c:v>
                      </c:pt>
                      <c:pt idx="6">
                        <c:v>0.22561002050437035</c:v>
                      </c:pt>
                      <c:pt idx="7">
                        <c:v>0.2687849393142529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FE2-4FDE-9510-332409A276BB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'aux_g11.7_g11.8_g11.9'!$T$5</c15:sqref>
                        </c15:formulaRef>
                      </c:ext>
                    </c:extLst>
                    <c:strCache>
                      <c:ptCount val="1"/>
                      <c:pt idx="0">
                        <c:v>Não informado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'aux_g11.7_g11.8_g11.9'!$C$6:$C$13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'aux_g11.7_g11.8_g11.9'!$T$6:$T$13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59274</c:v>
                      </c:pt>
                      <c:pt idx="1">
                        <c:v>180883</c:v>
                      </c:pt>
                      <c:pt idx="2">
                        <c:v>146905</c:v>
                      </c:pt>
                      <c:pt idx="3">
                        <c:v>103242</c:v>
                      </c:pt>
                      <c:pt idx="4">
                        <c:v>91816</c:v>
                      </c:pt>
                      <c:pt idx="5">
                        <c:v>72400</c:v>
                      </c:pt>
                      <c:pt idx="6">
                        <c:v>121990</c:v>
                      </c:pt>
                      <c:pt idx="7">
                        <c:v>125716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FE2-4FDE-9510-332409A276BB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'aux_g11.7_g11.8_g11.9'!$U$5</c15:sqref>
                        </c15:formulaRef>
                      </c:ext>
                    </c:extLst>
                    <c:strCache>
                      <c:ptCount val="1"/>
                      <c:pt idx="0">
                        <c:v>Não informado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'aux_g11.7_g11.8_g11.9'!$C$6:$C$13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'aux_g11.7_g11.8_g11.9'!$U$6:$U$13</c15:sqref>
                        </c15:formulaRef>
                      </c:ext>
                    </c:extLst>
                    <c:numCache>
                      <c:formatCode>#,##0.0</c:formatCode>
                      <c:ptCount val="8"/>
                      <c:pt idx="0">
                        <c:v>10.136500911488172</c:v>
                      </c:pt>
                      <c:pt idx="1">
                        <c:v>27.276126998967058</c:v>
                      </c:pt>
                      <c:pt idx="2">
                        <c:v>20.915167607508703</c:v>
                      </c:pt>
                      <c:pt idx="3">
                        <c:v>14.65306794440912</c:v>
                      </c:pt>
                      <c:pt idx="4">
                        <c:v>12.658479151616088</c:v>
                      </c:pt>
                      <c:pt idx="5">
                        <c:v>9.6790279261345784</c:v>
                      </c:pt>
                      <c:pt idx="6">
                        <c:v>15.1137651846942</c:v>
                      </c:pt>
                      <c:pt idx="7">
                        <c:v>15.241573040518997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FE2-4FDE-9510-332409A276BB}"/>
                  </c:ext>
                </c:extLst>
              </c15:ser>
            </c15:filteredLineSeries>
          </c:ext>
        </c:extLst>
      </c:lineChart>
      <c:catAx>
        <c:axId val="29271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Open sans"/>
                <a:ea typeface="+mn-ea"/>
                <a:cs typeface="+mn-cs"/>
              </a:defRPr>
            </a:pPr>
            <a:endParaRPr lang="pt-BR"/>
          </a:p>
        </c:txPr>
        <c:crossAx val="159498464"/>
        <c:crosses val="autoZero"/>
        <c:auto val="1"/>
        <c:lblAlgn val="ctr"/>
        <c:lblOffset val="100"/>
        <c:noMultiLvlLbl val="0"/>
      </c:catAx>
      <c:valAx>
        <c:axId val="15949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Open sans"/>
                <a:ea typeface="+mn-ea"/>
                <a:cs typeface="+mn-cs"/>
              </a:defRPr>
            </a:pPr>
            <a:endParaRPr lang="pt-BR"/>
          </a:p>
        </c:txPr>
        <c:crossAx val="29271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Open sans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Open sans"/>
        </a:defRPr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2E354C7-20EE-4EEF-A27B-C294C1587EB4}">
  <sheetPr/>
  <sheetViews>
    <sheetView zoomScale="82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B8EAD72-E901-4205-8D45-22405581ED32}">
  <sheetPr/>
  <sheetViews>
    <sheetView zoomScale="7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602270-45B8-43F2-BB14-36D5F3B2DFC7}">
  <sheetPr/>
  <sheetViews>
    <sheetView zoomScale="67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A9B4BA8-F786-4017-A6C5-0B5D4640BCDB}">
  <sheetPr/>
  <sheetViews>
    <sheetView zoomScale="81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3EDD4F2-4C6D-43BD-B3D5-A0F741E73BBC}">
  <sheetPr/>
  <sheetViews>
    <sheetView zoomScale="70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BD27E46-18AA-4F05-A433-584F4F1B5BA7}">
  <sheetPr/>
  <sheetViews>
    <sheetView zoomScale="70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6399A2D-CE7E-4E34-87C6-95CBBCDA8C9B}">
  <sheetPr/>
  <sheetViews>
    <sheetView zoomScale="82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64F878D-49B3-42EA-A372-BD149BADD14A}">
  <sheetPr/>
  <sheetViews>
    <sheetView zoomScale="67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92FEFD2-894A-4563-8A0A-D8B312628CA9}">
  <sheetPr/>
  <sheetViews>
    <sheetView zoomScale="67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58A415D-8B68-47A1-AEFF-B46AD9229ED0}">
  <sheetPr/>
  <sheetViews>
    <sheetView zoomScale="67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153035</xdr:colOff>
      <xdr:row>8</xdr:row>
      <xdr:rowOff>3810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7A0BEBA-FF2A-4871-A60E-9AB8CD3057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10" t="1" b="82925"/>
        <a:stretch/>
      </xdr:blipFill>
      <xdr:spPr bwMode="auto">
        <a:xfrm>
          <a:off x="0" y="0"/>
          <a:ext cx="915035" cy="19945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130810</xdr:colOff>
      <xdr:row>5</xdr:row>
      <xdr:rowOff>7620</xdr:rowOff>
    </xdr:to>
    <xdr:pic>
      <xdr:nvPicPr>
        <xdr:cNvPr id="3" name="Imagem 2" descr="Uma imagem contendo Texto&#10;&#10;Descrição gerada automaticamente">
          <a:extLst>
            <a:ext uri="{FF2B5EF4-FFF2-40B4-BE49-F238E27FC236}">
              <a16:creationId xmlns:a16="http://schemas.microsoft.com/office/drawing/2014/main" id="{4978B991-E1D9-41C8-B1ED-CE8648E82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381000"/>
          <a:ext cx="1683385" cy="63627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7</xdr:col>
      <xdr:colOff>292735</xdr:colOff>
      <xdr:row>4</xdr:row>
      <xdr:rowOff>101600</xdr:rowOff>
    </xdr:to>
    <xdr:pic>
      <xdr:nvPicPr>
        <xdr:cNvPr id="4" name="Gráfico 3">
          <a:extLst>
            <a:ext uri="{FF2B5EF4-FFF2-40B4-BE49-F238E27FC236}">
              <a16:creationId xmlns:a16="http://schemas.microsoft.com/office/drawing/2014/main" id="{2D7540C8-CC47-44CF-93ED-A828BA719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048000" y="571500"/>
          <a:ext cx="1816735" cy="311150"/>
        </a:xfrm>
        <a:prstGeom prst="rect">
          <a:avLst/>
        </a:prstGeom>
      </xdr:spPr>
    </xdr:pic>
    <xdr:clientData/>
  </xdr:twoCellAnchor>
  <xdr:twoCellAnchor>
    <xdr:from>
      <xdr:col>2</xdr:col>
      <xdr:colOff>85725</xdr:colOff>
      <xdr:row>6</xdr:row>
      <xdr:rowOff>1104900</xdr:rowOff>
    </xdr:from>
    <xdr:to>
      <xdr:col>3</xdr:col>
      <xdr:colOff>308610</xdr:colOff>
      <xdr:row>7</xdr:row>
      <xdr:rowOff>16510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C981DDC5-1C96-40C1-A6CB-ED24FAA4C0F0}"/>
            </a:ext>
          </a:extLst>
        </xdr:cNvPr>
        <xdr:cNvSpPr/>
      </xdr:nvSpPr>
      <xdr:spPr>
        <a:xfrm>
          <a:off x="1362075" y="990600"/>
          <a:ext cx="1108710" cy="165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pt-BR">
            <a:solidFill>
              <a:srgbClr val="32F48B"/>
            </a:solidFill>
          </a:endParaRPr>
        </a:p>
      </xdr:txBody>
    </xdr:sp>
    <xdr:clientData/>
  </xdr:twoCellAnchor>
  <xdr:twoCellAnchor editAs="oneCell">
    <xdr:from>
      <xdr:col>10</xdr:col>
      <xdr:colOff>76201</xdr:colOff>
      <xdr:row>0</xdr:row>
      <xdr:rowOff>2</xdr:rowOff>
    </xdr:from>
    <xdr:to>
      <xdr:col>15</xdr:col>
      <xdr:colOff>672466</xdr:colOff>
      <xdr:row>3</xdr:row>
      <xdr:rowOff>64772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9C6BA79-3F90-4E32-A193-668CA16BA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8057199" y="-1884996"/>
          <a:ext cx="693420" cy="446341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652948" cy="6027761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8B71648-52CB-41F1-A2CB-C34E49BBD6F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652948" cy="6027761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EEA26A-B2CA-CEB2-68C7-1E592507C4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652948" cy="6027761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30CD6E-8CCF-49EE-9AD9-3B7966AB248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1371600</xdr:colOff>
      <xdr:row>2</xdr:row>
      <xdr:rowOff>150495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9C83120-9ABA-44D3-910D-47C6280933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10" t="1" b="82925"/>
        <a:stretch/>
      </xdr:blipFill>
      <xdr:spPr bwMode="auto">
        <a:xfrm rot="5400000">
          <a:off x="1829752" y="-458152"/>
          <a:ext cx="455295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1371600</xdr:colOff>
      <xdr:row>2</xdr:row>
      <xdr:rowOff>74295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3EA8D2B-CCA5-4ABA-BBB2-32CA176991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10" t="1" b="82925"/>
        <a:stretch/>
      </xdr:blipFill>
      <xdr:spPr bwMode="auto">
        <a:xfrm rot="5400000">
          <a:off x="1677352" y="-458152"/>
          <a:ext cx="455295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0</xdr:row>
      <xdr:rowOff>0</xdr:rowOff>
    </xdr:from>
    <xdr:to>
      <xdr:col>3</xdr:col>
      <xdr:colOff>104774</xdr:colOff>
      <xdr:row>2</xdr:row>
      <xdr:rowOff>74295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66AA5D2-5311-4052-B4EB-0DF9C72354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10" t="1" b="82925"/>
        <a:stretch/>
      </xdr:blipFill>
      <xdr:spPr bwMode="auto">
        <a:xfrm rot="5400000">
          <a:off x="1510664" y="-291465"/>
          <a:ext cx="436245" cy="10191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1371600</xdr:colOff>
      <xdr:row>2</xdr:row>
      <xdr:rowOff>150495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E1F1714-CD55-4F2D-BB68-237BA3352A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10" t="1" b="82925"/>
        <a:stretch/>
      </xdr:blipFill>
      <xdr:spPr bwMode="auto">
        <a:xfrm rot="5400000">
          <a:off x="1829752" y="-458152"/>
          <a:ext cx="455295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476251</xdr:colOff>
      <xdr:row>0</xdr:row>
      <xdr:rowOff>1</xdr:rowOff>
    </xdr:from>
    <xdr:to>
      <xdr:col>2</xdr:col>
      <xdr:colOff>657229</xdr:colOff>
      <xdr:row>2</xdr:row>
      <xdr:rowOff>74296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70BEF4F-3470-4E93-8304-316F0B13CF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10" t="1" b="82925"/>
        <a:stretch/>
      </xdr:blipFill>
      <xdr:spPr bwMode="auto">
        <a:xfrm rot="5400000">
          <a:off x="1339217" y="-253365"/>
          <a:ext cx="436245" cy="9429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942978</xdr:colOff>
      <xdr:row>2</xdr:row>
      <xdr:rowOff>74295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D6F6C9-9C0A-4F0B-966F-0399523C81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10" t="1" b="82925"/>
        <a:stretch/>
      </xdr:blipFill>
      <xdr:spPr bwMode="auto">
        <a:xfrm rot="5400000">
          <a:off x="1777366" y="-253366"/>
          <a:ext cx="436245" cy="9429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942978</xdr:colOff>
      <xdr:row>2</xdr:row>
      <xdr:rowOff>74295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B932692-E37A-4FA8-A59E-81F50E3F51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10" t="1" b="82925"/>
        <a:stretch/>
      </xdr:blipFill>
      <xdr:spPr bwMode="auto">
        <a:xfrm rot="5400000">
          <a:off x="1777366" y="-253366"/>
          <a:ext cx="436245" cy="9429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0</xdr:row>
      <xdr:rowOff>0</xdr:rowOff>
    </xdr:from>
    <xdr:to>
      <xdr:col>2</xdr:col>
      <xdr:colOff>1152524</xdr:colOff>
      <xdr:row>2</xdr:row>
      <xdr:rowOff>74295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45A3CF1-CB6D-46B3-BD1B-ADCBFB7BE5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10" t="1" b="82925"/>
        <a:stretch/>
      </xdr:blipFill>
      <xdr:spPr bwMode="auto">
        <a:xfrm rot="5400000">
          <a:off x="1653539" y="-434340"/>
          <a:ext cx="436245" cy="1304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180978</xdr:colOff>
      <xdr:row>2</xdr:row>
      <xdr:rowOff>74295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858DCED-95DE-42FE-AC43-E202AA8FBE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10" t="1" b="82925"/>
        <a:stretch/>
      </xdr:blipFill>
      <xdr:spPr bwMode="auto">
        <a:xfrm rot="5400000">
          <a:off x="1777366" y="-253366"/>
          <a:ext cx="436245" cy="9429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942978</xdr:colOff>
      <xdr:row>2</xdr:row>
      <xdr:rowOff>74295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3600E9E-3FB2-4B04-B711-BE3CCBA93C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10" t="1" b="82925"/>
        <a:stretch/>
      </xdr:blipFill>
      <xdr:spPr bwMode="auto">
        <a:xfrm rot="5400000">
          <a:off x="1777366" y="-253366"/>
          <a:ext cx="436245" cy="9429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104778</xdr:colOff>
      <xdr:row>2</xdr:row>
      <xdr:rowOff>74295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AA64DCD-2B34-4414-93F1-0F42B9EC2D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10" t="1" b="82925"/>
        <a:stretch/>
      </xdr:blipFill>
      <xdr:spPr bwMode="auto">
        <a:xfrm rot="5400000">
          <a:off x="1777366" y="-253366"/>
          <a:ext cx="436245" cy="9429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942978</xdr:colOff>
      <xdr:row>2</xdr:row>
      <xdr:rowOff>74295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A98E66E-C501-4AAF-809E-3DC7617148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10" t="1" b="82925"/>
        <a:stretch/>
      </xdr:blipFill>
      <xdr:spPr bwMode="auto">
        <a:xfrm rot="5400000">
          <a:off x="1777366" y="-253366"/>
          <a:ext cx="436245" cy="9429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942978</xdr:colOff>
      <xdr:row>2</xdr:row>
      <xdr:rowOff>76412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099D539-5994-42F2-A552-20B78AED06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10" t="1" b="82925"/>
        <a:stretch/>
      </xdr:blipFill>
      <xdr:spPr bwMode="auto">
        <a:xfrm rot="5400000">
          <a:off x="1777366" y="-253366"/>
          <a:ext cx="436245" cy="9429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942978</xdr:colOff>
      <xdr:row>2</xdr:row>
      <xdr:rowOff>74295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92E5B8F-CC2B-48B9-91F5-E9568535E6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10" t="1" b="82925"/>
        <a:stretch/>
      </xdr:blipFill>
      <xdr:spPr bwMode="auto">
        <a:xfrm rot="5400000">
          <a:off x="1777366" y="-253366"/>
          <a:ext cx="436245" cy="9429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642432" cy="600205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6A3B9E-EF92-B772-7544-8C0BF85D64A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942978</xdr:colOff>
      <xdr:row>2</xdr:row>
      <xdr:rowOff>74295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59E85A4-7360-41D2-96AF-C098EFEA89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10" t="1" b="82925"/>
        <a:stretch/>
      </xdr:blipFill>
      <xdr:spPr bwMode="auto">
        <a:xfrm rot="5400000">
          <a:off x="1777366" y="-253366"/>
          <a:ext cx="436245" cy="9429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942978</xdr:colOff>
      <xdr:row>2</xdr:row>
      <xdr:rowOff>74295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4F3775-25B3-470A-A88D-67AE9B2790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10" t="1" b="82925"/>
        <a:stretch/>
      </xdr:blipFill>
      <xdr:spPr bwMode="auto">
        <a:xfrm rot="5400000">
          <a:off x="1777366" y="-253366"/>
          <a:ext cx="436245" cy="9429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2774" cy="6017012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D2B67EE-45E3-B4B7-FE87-4E22DAE0DD0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2948" cy="6027761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2CA8FB-9005-0D8E-A9EF-7996BB110D7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2593" cy="6008981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78A658-CA73-3950-459E-CEA5C2012A6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075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038D68D-0D72-AB8D-0285-E48BDB5264E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1162050</xdr:colOff>
      <xdr:row>2</xdr:row>
      <xdr:rowOff>36195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AC53C50-BA8B-4176-AB61-1405809F36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10" t="1" b="82925"/>
        <a:stretch/>
      </xdr:blipFill>
      <xdr:spPr bwMode="auto">
        <a:xfrm rot="5400000">
          <a:off x="1572577" y="-353377"/>
          <a:ext cx="455295" cy="1162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075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A54EA8-6EC1-E04D-B724-31722E71722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52774" cy="6017012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EA7306-97F4-90AE-BE91-E91374B2DC8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2">
  <a:themeElements>
    <a:clrScheme name="Personalizada 8">
      <a:dk1>
        <a:srgbClr val="383A46"/>
      </a:dk1>
      <a:lt1>
        <a:sysClr val="window" lastClr="FFFFFF"/>
      </a:lt1>
      <a:dk2>
        <a:srgbClr val="006633"/>
      </a:dk2>
      <a:lt2>
        <a:srgbClr val="32F48B"/>
      </a:lt2>
      <a:accent1>
        <a:srgbClr val="ADFFD6"/>
      </a:accent1>
      <a:accent2>
        <a:srgbClr val="0AFF84"/>
      </a:accent2>
      <a:accent3>
        <a:srgbClr val="006633"/>
      </a:accent3>
      <a:accent4>
        <a:srgbClr val="B0FFFE"/>
      </a:accent4>
      <a:accent5>
        <a:srgbClr val="2DEFEA"/>
      </a:accent5>
      <a:accent6>
        <a:srgbClr val="21C1BD"/>
      </a:accent6>
      <a:hlink>
        <a:srgbClr val="208482"/>
      </a:hlink>
      <a:folHlink>
        <a:srgbClr val="4D479D"/>
      </a:folHlink>
    </a:clrScheme>
    <a:fontScheme name="Enap">
      <a:majorFont>
        <a:latin typeface="Open Sans SemiBold"/>
        <a:ea typeface=""/>
        <a:cs typeface=""/>
      </a:majorFont>
      <a:minorFont>
        <a:latin typeface="Open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59FAF-76E4-4D5D-96B2-A36738AB236F}">
  <dimension ref="A1:E85"/>
  <sheetViews>
    <sheetView tabSelected="1" workbookViewId="0">
      <selection activeCell="B1" sqref="B1"/>
    </sheetView>
  </sheetViews>
  <sheetFormatPr defaultColWidth="8.875" defaultRowHeight="14.25"/>
  <cols>
    <col min="1" max="1" width="8.875" style="106"/>
    <col min="2" max="2" width="8.875" style="96"/>
    <col min="3" max="3" width="18.5" style="96" customWidth="1"/>
    <col min="4" max="16384" width="8.875" style="96"/>
  </cols>
  <sheetData>
    <row r="1" spans="1:5">
      <c r="A1" s="103"/>
    </row>
    <row r="2" spans="1:5">
      <c r="A2" s="104"/>
    </row>
    <row r="3" spans="1:5">
      <c r="A3" s="104"/>
    </row>
    <row r="4" spans="1:5">
      <c r="A4" s="104"/>
    </row>
    <row r="5" spans="1:5">
      <c r="A5" s="104"/>
    </row>
    <row r="6" spans="1:5">
      <c r="A6" s="104"/>
    </row>
    <row r="7" spans="1:5">
      <c r="A7" s="104"/>
    </row>
    <row r="8" spans="1:5" ht="35.25">
      <c r="A8" s="104"/>
      <c r="C8" s="97" t="s">
        <v>106</v>
      </c>
      <c r="D8" s="98"/>
      <c r="E8" s="98"/>
    </row>
    <row r="9" spans="1:5">
      <c r="A9" s="104"/>
      <c r="C9" s="99"/>
      <c r="D9" s="99"/>
      <c r="E9" s="99"/>
    </row>
    <row r="10" spans="1:5">
      <c r="A10" s="104"/>
      <c r="C10" s="99" t="s">
        <v>107</v>
      </c>
      <c r="D10" s="99" t="s">
        <v>125</v>
      </c>
      <c r="E10" s="99"/>
    </row>
    <row r="11" spans="1:5">
      <c r="A11" s="104"/>
      <c r="C11" s="99" t="s">
        <v>128</v>
      </c>
      <c r="D11" s="99" t="s">
        <v>160</v>
      </c>
      <c r="E11" s="99"/>
    </row>
    <row r="12" spans="1:5">
      <c r="A12" s="104"/>
      <c r="C12" s="99" t="s">
        <v>108</v>
      </c>
      <c r="D12" s="99" t="s">
        <v>161</v>
      </c>
      <c r="E12" s="99"/>
    </row>
    <row r="13" spans="1:5">
      <c r="A13" s="104"/>
      <c r="C13" s="99" t="s">
        <v>109</v>
      </c>
      <c r="D13" s="99" t="s">
        <v>114</v>
      </c>
      <c r="E13" s="99"/>
    </row>
    <row r="14" spans="1:5">
      <c r="A14" s="104"/>
      <c r="C14" s="99" t="s">
        <v>110</v>
      </c>
      <c r="D14" s="100" t="s">
        <v>113</v>
      </c>
      <c r="E14" s="101"/>
    </row>
    <row r="15" spans="1:5">
      <c r="A15" s="104"/>
      <c r="C15" s="99" t="s">
        <v>141</v>
      </c>
      <c r="D15" s="100" t="s">
        <v>153</v>
      </c>
      <c r="E15" s="101"/>
    </row>
    <row r="16" spans="1:5">
      <c r="A16" s="104"/>
      <c r="C16" s="99" t="s">
        <v>111</v>
      </c>
      <c r="D16" s="100" t="s">
        <v>94</v>
      </c>
      <c r="E16" s="100"/>
    </row>
    <row r="17" spans="1:5">
      <c r="A17" s="104"/>
      <c r="C17" s="99" t="s">
        <v>112</v>
      </c>
      <c r="D17" s="100" t="s">
        <v>159</v>
      </c>
      <c r="E17" s="100"/>
    </row>
    <row r="18" spans="1:5">
      <c r="A18" s="104"/>
      <c r="C18" s="99" t="s">
        <v>162</v>
      </c>
      <c r="D18" s="129" t="s">
        <v>13</v>
      </c>
      <c r="E18" s="99"/>
    </row>
    <row r="19" spans="1:5">
      <c r="A19" s="104"/>
      <c r="C19" s="99" t="s">
        <v>163</v>
      </c>
      <c r="D19" s="102" t="s">
        <v>126</v>
      </c>
      <c r="E19" s="102"/>
    </row>
    <row r="20" spans="1:5">
      <c r="A20" s="104"/>
      <c r="C20" s="99" t="s">
        <v>164</v>
      </c>
      <c r="D20" s="99" t="s">
        <v>165</v>
      </c>
      <c r="E20" s="99"/>
    </row>
    <row r="21" spans="1:5">
      <c r="A21" s="104"/>
      <c r="C21" s="99" t="s">
        <v>129</v>
      </c>
      <c r="D21" s="99" t="s">
        <v>125</v>
      </c>
      <c r="E21" s="99"/>
    </row>
    <row r="22" spans="1:5">
      <c r="A22" s="104"/>
      <c r="C22" s="99" t="s">
        <v>166</v>
      </c>
      <c r="D22" s="99" t="s">
        <v>89</v>
      </c>
      <c r="E22" s="99"/>
    </row>
    <row r="23" spans="1:5">
      <c r="A23" s="104"/>
      <c r="C23" s="99" t="s">
        <v>167</v>
      </c>
      <c r="D23" s="99" t="s">
        <v>94</v>
      </c>
      <c r="E23" s="99"/>
    </row>
    <row r="24" spans="1:5">
      <c r="A24" s="104"/>
      <c r="C24" s="99" t="s">
        <v>168</v>
      </c>
      <c r="D24" s="99" t="s">
        <v>159</v>
      </c>
      <c r="E24" s="99"/>
    </row>
    <row r="25" spans="1:5">
      <c r="A25" s="104"/>
      <c r="C25" s="99" t="s">
        <v>169</v>
      </c>
      <c r="D25" s="99" t="s">
        <v>13</v>
      </c>
      <c r="E25" s="99"/>
    </row>
    <row r="26" spans="1:5">
      <c r="A26" s="104"/>
      <c r="C26" s="99" t="s">
        <v>115</v>
      </c>
      <c r="D26" s="99" t="s">
        <v>13</v>
      </c>
      <c r="E26" s="99"/>
    </row>
    <row r="27" spans="1:5">
      <c r="A27" s="104"/>
      <c r="C27" s="99" t="s">
        <v>116</v>
      </c>
      <c r="D27" s="99" t="s">
        <v>133</v>
      </c>
      <c r="E27" s="99"/>
    </row>
    <row r="28" spans="1:5">
      <c r="A28" s="104"/>
      <c r="C28" s="99" t="s">
        <v>117</v>
      </c>
      <c r="D28" s="99" t="s">
        <v>134</v>
      </c>
      <c r="E28" s="99"/>
    </row>
    <row r="29" spans="1:5">
      <c r="A29" s="104"/>
      <c r="C29" s="99" t="s">
        <v>118</v>
      </c>
      <c r="D29" s="99" t="s">
        <v>135</v>
      </c>
      <c r="E29" s="99"/>
    </row>
    <row r="30" spans="1:5">
      <c r="A30" s="104"/>
      <c r="C30" s="99" t="s">
        <v>119</v>
      </c>
      <c r="D30" s="99" t="s">
        <v>136</v>
      </c>
      <c r="E30" s="99"/>
    </row>
    <row r="31" spans="1:5">
      <c r="A31" s="104"/>
      <c r="C31" s="99" t="s">
        <v>120</v>
      </c>
      <c r="D31" s="99" t="s">
        <v>34</v>
      </c>
      <c r="E31" s="99"/>
    </row>
    <row r="32" spans="1:5">
      <c r="A32" s="104"/>
      <c r="C32" s="99" t="s">
        <v>121</v>
      </c>
      <c r="D32" s="99" t="s">
        <v>90</v>
      </c>
    </row>
    <row r="33" spans="1:4">
      <c r="A33" s="104"/>
      <c r="C33" s="99" t="s">
        <v>130</v>
      </c>
      <c r="D33" s="99" t="s">
        <v>53</v>
      </c>
    </row>
    <row r="34" spans="1:4">
      <c r="A34" s="104"/>
      <c r="C34" s="99" t="s">
        <v>131</v>
      </c>
      <c r="D34" s="99" t="s">
        <v>105</v>
      </c>
    </row>
    <row r="35" spans="1:4">
      <c r="A35" s="104"/>
      <c r="C35" s="99" t="s">
        <v>132</v>
      </c>
      <c r="D35" s="99" t="s">
        <v>105</v>
      </c>
    </row>
    <row r="36" spans="1:4">
      <c r="A36" s="104"/>
      <c r="C36" s="99" t="s">
        <v>140</v>
      </c>
      <c r="D36" s="99" t="s">
        <v>15</v>
      </c>
    </row>
    <row r="37" spans="1:4">
      <c r="A37" s="104"/>
    </row>
    <row r="38" spans="1:4">
      <c r="A38" s="104"/>
    </row>
    <row r="39" spans="1:4">
      <c r="A39" s="104"/>
    </row>
    <row r="40" spans="1:4">
      <c r="A40" s="104"/>
    </row>
    <row r="41" spans="1:4">
      <c r="A41" s="104"/>
    </row>
    <row r="42" spans="1:4">
      <c r="A42" s="104"/>
    </row>
    <row r="43" spans="1:4">
      <c r="A43" s="104"/>
    </row>
    <row r="44" spans="1:4">
      <c r="A44" s="104"/>
    </row>
    <row r="45" spans="1:4">
      <c r="A45" s="104"/>
    </row>
    <row r="46" spans="1:4">
      <c r="A46" s="104"/>
    </row>
    <row r="47" spans="1:4">
      <c r="A47" s="104"/>
    </row>
    <row r="48" spans="1:4">
      <c r="A48" s="104"/>
    </row>
    <row r="49" spans="1:1">
      <c r="A49" s="104"/>
    </row>
    <row r="50" spans="1:1">
      <c r="A50" s="104"/>
    </row>
    <row r="51" spans="1:1">
      <c r="A51" s="104"/>
    </row>
    <row r="52" spans="1:1">
      <c r="A52" s="104"/>
    </row>
    <row r="53" spans="1:1">
      <c r="A53" s="104"/>
    </row>
    <row r="54" spans="1:1">
      <c r="A54" s="104"/>
    </row>
    <row r="55" spans="1:1">
      <c r="A55" s="104"/>
    </row>
    <row r="56" spans="1:1">
      <c r="A56" s="104"/>
    </row>
    <row r="57" spans="1:1">
      <c r="A57" s="104"/>
    </row>
    <row r="58" spans="1:1">
      <c r="A58" s="104"/>
    </row>
    <row r="59" spans="1:1">
      <c r="A59" s="104"/>
    </row>
    <row r="60" spans="1:1">
      <c r="A60" s="104"/>
    </row>
    <row r="61" spans="1:1">
      <c r="A61" s="104"/>
    </row>
    <row r="62" spans="1:1">
      <c r="A62" s="104"/>
    </row>
    <row r="63" spans="1:1">
      <c r="A63" s="104"/>
    </row>
    <row r="64" spans="1:1">
      <c r="A64" s="104"/>
    </row>
    <row r="65" spans="1:1">
      <c r="A65" s="104"/>
    </row>
    <row r="66" spans="1:1">
      <c r="A66" s="104"/>
    </row>
    <row r="67" spans="1:1">
      <c r="A67" s="104"/>
    </row>
    <row r="68" spans="1:1">
      <c r="A68" s="104"/>
    </row>
    <row r="69" spans="1:1">
      <c r="A69" s="104"/>
    </row>
    <row r="70" spans="1:1">
      <c r="A70" s="104"/>
    </row>
    <row r="71" spans="1:1">
      <c r="A71" s="104"/>
    </row>
    <row r="72" spans="1:1">
      <c r="A72" s="104"/>
    </row>
    <row r="73" spans="1:1">
      <c r="A73" s="104"/>
    </row>
    <row r="74" spans="1:1">
      <c r="A74" s="104"/>
    </row>
    <row r="75" spans="1:1">
      <c r="A75" s="104"/>
    </row>
    <row r="76" spans="1:1">
      <c r="A76" s="104"/>
    </row>
    <row r="77" spans="1:1">
      <c r="A77" s="104"/>
    </row>
    <row r="78" spans="1:1">
      <c r="A78" s="104"/>
    </row>
    <row r="79" spans="1:1">
      <c r="A79" s="104"/>
    </row>
    <row r="80" spans="1:1">
      <c r="A80" s="104"/>
    </row>
    <row r="81" spans="1:1">
      <c r="A81" s="104"/>
    </row>
    <row r="82" spans="1:1">
      <c r="A82" s="104"/>
    </row>
    <row r="83" spans="1:1">
      <c r="A83" s="104"/>
    </row>
    <row r="84" spans="1:1">
      <c r="A84" s="104"/>
    </row>
    <row r="85" spans="1:1">
      <c r="A85" s="105"/>
    </row>
  </sheetData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3A41E-C27E-418D-B6DD-266304189D20}">
  <dimension ref="C1:U30"/>
  <sheetViews>
    <sheetView workbookViewId="0"/>
  </sheetViews>
  <sheetFormatPr defaultColWidth="8.875" defaultRowHeight="12"/>
  <cols>
    <col min="1" max="2" width="8.875" style="2"/>
    <col min="3" max="4" width="9.375" style="1" customWidth="1"/>
    <col min="5" max="5" width="12.125" style="2" customWidth="1"/>
    <col min="6" max="6" width="11.375" style="2" customWidth="1"/>
    <col min="7" max="7" width="14.625" style="2" customWidth="1"/>
    <col min="8" max="17" width="11.375" style="2" customWidth="1"/>
    <col min="18" max="19" width="14.625" style="2" customWidth="1"/>
    <col min="20" max="21" width="14.125" style="2" customWidth="1"/>
    <col min="22" max="16384" width="8.875" style="2"/>
  </cols>
  <sheetData>
    <row r="1" spans="3:21" s="145" customFormat="1">
      <c r="C1" s="144"/>
      <c r="D1" s="144"/>
    </row>
    <row r="4" spans="3:21" ht="12.75">
      <c r="C4" s="7" t="s">
        <v>13</v>
      </c>
      <c r="D4" s="7"/>
    </row>
    <row r="5" spans="3:21" ht="19.5" customHeight="1">
      <c r="C5" s="35" t="s">
        <v>54</v>
      </c>
      <c r="D5" s="120" t="s">
        <v>137</v>
      </c>
      <c r="E5" s="36" t="s">
        <v>138</v>
      </c>
      <c r="F5" s="36" t="s">
        <v>3</v>
      </c>
      <c r="G5" s="36" t="s">
        <v>14</v>
      </c>
      <c r="H5" s="36" t="s">
        <v>4</v>
      </c>
      <c r="I5" s="36" t="s">
        <v>4</v>
      </c>
      <c r="J5" s="36" t="s">
        <v>5</v>
      </c>
      <c r="K5" s="36" t="s">
        <v>5</v>
      </c>
      <c r="L5" s="36" t="s">
        <v>6</v>
      </c>
      <c r="M5" s="36" t="s">
        <v>6</v>
      </c>
      <c r="N5" s="36" t="s">
        <v>7</v>
      </c>
      <c r="O5" s="36" t="s">
        <v>7</v>
      </c>
      <c r="P5" s="36" t="s">
        <v>10</v>
      </c>
      <c r="Q5" s="36" t="s">
        <v>10</v>
      </c>
      <c r="R5" s="36" t="s">
        <v>12</v>
      </c>
      <c r="S5" s="36" t="s">
        <v>12</v>
      </c>
      <c r="T5" s="36" t="s">
        <v>9</v>
      </c>
      <c r="U5" s="36" t="s">
        <v>9</v>
      </c>
    </row>
    <row r="6" spans="3:21">
      <c r="C6" s="14">
        <v>2014</v>
      </c>
      <c r="D6" s="13">
        <v>371884</v>
      </c>
      <c r="E6" s="13">
        <v>584758</v>
      </c>
      <c r="F6" s="13">
        <v>158185</v>
      </c>
      <c r="G6" s="15">
        <f>F6*100/E6</f>
        <v>27.05136141788569</v>
      </c>
      <c r="H6" s="13">
        <v>131119</v>
      </c>
      <c r="I6" s="15">
        <f>H6*100/E6</f>
        <v>22.422780021820994</v>
      </c>
      <c r="J6" s="13">
        <v>99487</v>
      </c>
      <c r="K6" s="15">
        <f>J6*100/E6</f>
        <v>17.013362792813439</v>
      </c>
      <c r="L6" s="13">
        <v>95600</v>
      </c>
      <c r="M6" s="15">
        <f>L6*100/E6</f>
        <v>16.3486433704199</v>
      </c>
      <c r="N6" s="13">
        <v>35453</v>
      </c>
      <c r="O6" s="15">
        <f>N6*100/E6</f>
        <v>6.0628499310826021</v>
      </c>
      <c r="P6" s="13">
        <v>4989</v>
      </c>
      <c r="Q6" s="15">
        <f>P6*100/E6</f>
        <v>0.85317344952954899</v>
      </c>
      <c r="R6" s="13">
        <v>651</v>
      </c>
      <c r="S6" s="15">
        <f>R6*100/E6</f>
        <v>0.11132810495965853</v>
      </c>
      <c r="T6" s="13">
        <v>59274</v>
      </c>
      <c r="U6" s="15">
        <f>T6*100/E6</f>
        <v>10.136500911488172</v>
      </c>
    </row>
    <row r="7" spans="3:21">
      <c r="C7" s="14">
        <v>2015</v>
      </c>
      <c r="D7" s="13">
        <v>371201</v>
      </c>
      <c r="E7" s="13">
        <v>663155</v>
      </c>
      <c r="F7" s="13">
        <v>139811</v>
      </c>
      <c r="G7" s="15">
        <f t="shared" ref="G7:G13" si="0">F7*100/E7</f>
        <v>21.082703138783543</v>
      </c>
      <c r="H7" s="13">
        <v>118884</v>
      </c>
      <c r="I7" s="15">
        <f t="shared" ref="I7:I13" si="1">H7*100/E7</f>
        <v>17.927030633863879</v>
      </c>
      <c r="J7" s="13">
        <v>92433</v>
      </c>
      <c r="K7" s="15">
        <f t="shared" ref="K7:K12" si="2">J7*100/E7</f>
        <v>13.93837036590239</v>
      </c>
      <c r="L7" s="13">
        <v>92150</v>
      </c>
      <c r="M7" s="15">
        <f t="shared" ref="M7:M13" si="3">L7*100/E7</f>
        <v>13.895695576448945</v>
      </c>
      <c r="N7" s="13">
        <v>33507</v>
      </c>
      <c r="O7" s="15">
        <f t="shared" ref="O7:O13" si="4">N7*100/E7</f>
        <v>5.0526649124262049</v>
      </c>
      <c r="P7" s="13">
        <v>4797</v>
      </c>
      <c r="Q7" s="15">
        <f t="shared" ref="Q7:Q13" si="5">P7*100/E7</f>
        <v>0.72336030038226362</v>
      </c>
      <c r="R7" s="13">
        <v>690</v>
      </c>
      <c r="S7" s="15">
        <f t="shared" ref="S7:S13" si="6">R7*100/E7</f>
        <v>0.10404807322571646</v>
      </c>
      <c r="T7" s="13">
        <v>180883</v>
      </c>
      <c r="U7" s="15">
        <f t="shared" ref="U7:U13" si="7">T7*100/E7</f>
        <v>27.276126998967058</v>
      </c>
    </row>
    <row r="8" spans="3:21">
      <c r="C8" s="14">
        <v>2016</v>
      </c>
      <c r="D8" s="13">
        <v>446874</v>
      </c>
      <c r="E8" s="13">
        <v>702385</v>
      </c>
      <c r="F8" s="13">
        <v>166287</v>
      </c>
      <c r="G8" s="15">
        <f t="shared" si="0"/>
        <v>23.674622892003672</v>
      </c>
      <c r="H8" s="13">
        <v>133926</v>
      </c>
      <c r="I8" s="15">
        <f t="shared" si="1"/>
        <v>19.067320628999767</v>
      </c>
      <c r="J8" s="13">
        <v>101853</v>
      </c>
      <c r="K8" s="15">
        <f t="shared" si="2"/>
        <v>14.501021519537007</v>
      </c>
      <c r="L8" s="13">
        <v>108102</v>
      </c>
      <c r="M8" s="15">
        <f t="shared" si="3"/>
        <v>15.390704528143397</v>
      </c>
      <c r="N8" s="13">
        <v>38417</v>
      </c>
      <c r="O8" s="15">
        <f t="shared" si="4"/>
        <v>5.469507463855293</v>
      </c>
      <c r="P8" s="13">
        <v>5772</v>
      </c>
      <c r="Q8" s="15">
        <f t="shared" si="5"/>
        <v>0.82177153555386295</v>
      </c>
      <c r="R8" s="13">
        <v>1123</v>
      </c>
      <c r="S8" s="15">
        <f t="shared" si="6"/>
        <v>0.15988382439830007</v>
      </c>
      <c r="T8" s="13">
        <v>146905</v>
      </c>
      <c r="U8" s="15">
        <f t="shared" si="7"/>
        <v>20.915167607508703</v>
      </c>
    </row>
    <row r="9" spans="3:21">
      <c r="C9" s="14">
        <v>2017</v>
      </c>
      <c r="D9" s="13">
        <v>430137</v>
      </c>
      <c r="E9" s="13">
        <v>704576</v>
      </c>
      <c r="F9" s="13">
        <v>171934</v>
      </c>
      <c r="G9" s="15">
        <f t="shared" si="0"/>
        <v>24.40247751839404</v>
      </c>
      <c r="H9" s="13">
        <v>143128</v>
      </c>
      <c r="I9" s="15">
        <f t="shared" si="1"/>
        <v>20.314061222636024</v>
      </c>
      <c r="J9" s="13">
        <v>113860</v>
      </c>
      <c r="K9" s="15">
        <f t="shared" si="2"/>
        <v>16.160073576164955</v>
      </c>
      <c r="L9" s="13">
        <v>119725</v>
      </c>
      <c r="M9" s="15">
        <f t="shared" si="3"/>
        <v>16.992489099827413</v>
      </c>
      <c r="N9" s="13">
        <v>44839</v>
      </c>
      <c r="O9" s="15">
        <f t="shared" si="4"/>
        <v>6.3639692524298299</v>
      </c>
      <c r="P9" s="13">
        <v>6772</v>
      </c>
      <c r="Q9" s="15">
        <f t="shared" si="5"/>
        <v>0.96114542646925238</v>
      </c>
      <c r="R9" s="13">
        <v>1076</v>
      </c>
      <c r="S9" s="15">
        <f t="shared" si="6"/>
        <v>0.15271595966936144</v>
      </c>
      <c r="T9" s="13">
        <v>103242</v>
      </c>
      <c r="U9" s="15">
        <f t="shared" si="7"/>
        <v>14.65306794440912</v>
      </c>
    </row>
    <row r="10" spans="3:21">
      <c r="C10" s="14">
        <v>2018</v>
      </c>
      <c r="D10" s="13">
        <v>454833</v>
      </c>
      <c r="E10" s="13">
        <v>725332</v>
      </c>
      <c r="F10" s="13">
        <v>179047</v>
      </c>
      <c r="G10" s="15">
        <f t="shared" si="0"/>
        <v>24.684833979474227</v>
      </c>
      <c r="H10" s="13">
        <v>150800</v>
      </c>
      <c r="I10" s="15">
        <f t="shared" si="1"/>
        <v>20.790479394263592</v>
      </c>
      <c r="J10" s="13">
        <v>121579</v>
      </c>
      <c r="K10" s="15">
        <f t="shared" si="2"/>
        <v>16.761841473973298</v>
      </c>
      <c r="L10" s="13">
        <v>128372</v>
      </c>
      <c r="M10" s="15">
        <f t="shared" si="3"/>
        <v>17.698378122018607</v>
      </c>
      <c r="N10" s="13">
        <v>45619</v>
      </c>
      <c r="O10" s="15">
        <f t="shared" si="4"/>
        <v>6.2893957525657216</v>
      </c>
      <c r="P10" s="13">
        <v>6815</v>
      </c>
      <c r="Q10" s="15">
        <f t="shared" si="5"/>
        <v>0.93956974185614317</v>
      </c>
      <c r="R10" s="13">
        <v>1284</v>
      </c>
      <c r="S10" s="15">
        <f t="shared" si="6"/>
        <v>0.17702238423232394</v>
      </c>
      <c r="T10" s="13">
        <v>91816</v>
      </c>
      <c r="U10" s="15">
        <f t="shared" si="7"/>
        <v>12.658479151616088</v>
      </c>
    </row>
    <row r="11" spans="3:21">
      <c r="C11" s="14">
        <v>2019</v>
      </c>
      <c r="D11" s="13">
        <v>442349</v>
      </c>
      <c r="E11" s="13">
        <v>748009</v>
      </c>
      <c r="F11" s="13">
        <v>174198</v>
      </c>
      <c r="G11" s="15">
        <f t="shared" si="0"/>
        <v>23.288222467911481</v>
      </c>
      <c r="H11" s="13">
        <v>160834</v>
      </c>
      <c r="I11" s="15">
        <f t="shared" si="1"/>
        <v>21.501612948507304</v>
      </c>
      <c r="J11" s="13">
        <v>129589</v>
      </c>
      <c r="K11" s="15">
        <f t="shared" si="2"/>
        <v>17.324524170163727</v>
      </c>
      <c r="L11" s="13">
        <v>147019</v>
      </c>
      <c r="M11" s="15">
        <f t="shared" si="3"/>
        <v>19.654710036911322</v>
      </c>
      <c r="N11" s="13">
        <v>53696</v>
      </c>
      <c r="O11" s="15">
        <f t="shared" si="4"/>
        <v>7.1785232530624628</v>
      </c>
      <c r="P11" s="13">
        <v>8678</v>
      </c>
      <c r="Q11" s="15">
        <f t="shared" si="5"/>
        <v>1.1601464688259098</v>
      </c>
      <c r="R11" s="13">
        <v>1595</v>
      </c>
      <c r="S11" s="15">
        <f t="shared" si="6"/>
        <v>0.21323272848321342</v>
      </c>
      <c r="T11" s="13">
        <v>72400</v>
      </c>
      <c r="U11" s="15">
        <f t="shared" si="7"/>
        <v>9.6790279261345784</v>
      </c>
    </row>
    <row r="12" spans="3:21">
      <c r="C12" s="14">
        <v>2020</v>
      </c>
      <c r="D12" s="13">
        <v>545060</v>
      </c>
      <c r="E12" s="13">
        <v>807145</v>
      </c>
      <c r="F12" s="13">
        <v>157288</v>
      </c>
      <c r="G12" s="15">
        <f t="shared" si="0"/>
        <v>19.486957114273149</v>
      </c>
      <c r="H12" s="13">
        <v>163757</v>
      </c>
      <c r="I12" s="15">
        <f t="shared" si="1"/>
        <v>20.288424013033595</v>
      </c>
      <c r="J12" s="13">
        <v>134106</v>
      </c>
      <c r="K12" s="15">
        <f t="shared" si="2"/>
        <v>16.614858544623331</v>
      </c>
      <c r="L12" s="13">
        <v>158367</v>
      </c>
      <c r="M12" s="15">
        <f t="shared" si="3"/>
        <v>19.620638175296879</v>
      </c>
      <c r="N12" s="13">
        <v>60005</v>
      </c>
      <c r="O12" s="15">
        <f t="shared" si="4"/>
        <v>7.4342280507219893</v>
      </c>
      <c r="P12" s="13">
        <v>9811</v>
      </c>
      <c r="Q12" s="15">
        <f t="shared" si="5"/>
        <v>1.2155188968524862</v>
      </c>
      <c r="R12" s="13">
        <v>1821</v>
      </c>
      <c r="S12" s="15">
        <f t="shared" si="6"/>
        <v>0.22561002050437035</v>
      </c>
      <c r="T12" s="13">
        <v>121990</v>
      </c>
      <c r="U12" s="15">
        <f t="shared" si="7"/>
        <v>15.1137651846942</v>
      </c>
    </row>
    <row r="13" spans="3:21">
      <c r="C13" s="37">
        <v>2021</v>
      </c>
      <c r="D13" s="119">
        <v>573330</v>
      </c>
      <c r="E13" s="34">
        <v>824823</v>
      </c>
      <c r="F13" s="34">
        <v>147548</v>
      </c>
      <c r="G13" s="38">
        <f t="shared" si="0"/>
        <v>17.88844394494334</v>
      </c>
      <c r="H13" s="34">
        <v>166648</v>
      </c>
      <c r="I13" s="38">
        <f t="shared" si="1"/>
        <v>20.204092271917734</v>
      </c>
      <c r="J13" s="34">
        <v>137709</v>
      </c>
      <c r="K13" s="38">
        <f>J13*100/E13</f>
        <v>16.695581961220771</v>
      </c>
      <c r="L13" s="34">
        <v>169175</v>
      </c>
      <c r="M13" s="38">
        <f t="shared" si="3"/>
        <v>20.510461032245708</v>
      </c>
      <c r="N13" s="34">
        <v>65119</v>
      </c>
      <c r="O13" s="38">
        <f t="shared" si="4"/>
        <v>7.8949059373950536</v>
      </c>
      <c r="P13" s="34">
        <v>10691</v>
      </c>
      <c r="Q13" s="38">
        <f t="shared" si="5"/>
        <v>1.2961568724441486</v>
      </c>
      <c r="R13" s="34">
        <v>2217</v>
      </c>
      <c r="S13" s="38">
        <f t="shared" si="6"/>
        <v>0.2687849393142529</v>
      </c>
      <c r="T13" s="34">
        <v>125716</v>
      </c>
      <c r="U13" s="38">
        <f t="shared" si="7"/>
        <v>15.241573040518997</v>
      </c>
    </row>
    <row r="14" spans="3:21">
      <c r="C14" s="8" t="s">
        <v>16</v>
      </c>
      <c r="D14" s="8"/>
      <c r="E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3:21">
      <c r="E15" s="3"/>
      <c r="F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3:21" ht="12.75">
      <c r="C16" s="7" t="s">
        <v>126</v>
      </c>
      <c r="D16" s="7"/>
    </row>
    <row r="17" spans="3:8">
      <c r="C17" s="109" t="s">
        <v>54</v>
      </c>
      <c r="D17" s="107" t="s">
        <v>0</v>
      </c>
      <c r="E17" s="107" t="s">
        <v>127</v>
      </c>
    </row>
    <row r="18" spans="3:8">
      <c r="C18" s="14">
        <v>2014</v>
      </c>
      <c r="D18" s="13">
        <v>584758</v>
      </c>
      <c r="E18" s="13">
        <f t="shared" ref="E18:E25" si="8">SUM(F6+H6)</f>
        <v>289304</v>
      </c>
    </row>
    <row r="19" spans="3:8">
      <c r="C19" s="14">
        <v>2015</v>
      </c>
      <c r="D19" s="13">
        <v>663155</v>
      </c>
      <c r="E19" s="13">
        <f t="shared" si="8"/>
        <v>258695</v>
      </c>
    </row>
    <row r="20" spans="3:8">
      <c r="C20" s="14">
        <v>2016</v>
      </c>
      <c r="D20" s="13">
        <v>702385</v>
      </c>
      <c r="E20" s="13">
        <f t="shared" si="8"/>
        <v>300213</v>
      </c>
    </row>
    <row r="21" spans="3:8">
      <c r="C21" s="14">
        <v>2017</v>
      </c>
      <c r="D21" s="13">
        <v>704576</v>
      </c>
      <c r="E21" s="13">
        <f t="shared" si="8"/>
        <v>315062</v>
      </c>
      <c r="G21" s="3"/>
      <c r="H21" s="3"/>
    </row>
    <row r="22" spans="3:8">
      <c r="C22" s="14">
        <v>2018</v>
      </c>
      <c r="D22" s="13">
        <v>725332</v>
      </c>
      <c r="E22" s="13">
        <f t="shared" si="8"/>
        <v>329847</v>
      </c>
      <c r="G22" s="3"/>
      <c r="H22" s="3"/>
    </row>
    <row r="23" spans="3:8">
      <c r="C23" s="14">
        <v>2019</v>
      </c>
      <c r="D23" s="13">
        <v>748009</v>
      </c>
      <c r="E23" s="13">
        <f t="shared" si="8"/>
        <v>335032</v>
      </c>
      <c r="G23" s="3"/>
      <c r="H23" s="3"/>
    </row>
    <row r="24" spans="3:8">
      <c r="C24" s="14">
        <v>2020</v>
      </c>
      <c r="D24" s="13">
        <v>807145</v>
      </c>
      <c r="E24" s="13">
        <f t="shared" si="8"/>
        <v>321045</v>
      </c>
      <c r="G24" s="3"/>
      <c r="H24" s="3"/>
    </row>
    <row r="25" spans="3:8">
      <c r="C25" s="37">
        <v>2021</v>
      </c>
      <c r="D25" s="108">
        <v>824823</v>
      </c>
      <c r="E25" s="108">
        <f t="shared" si="8"/>
        <v>314196</v>
      </c>
      <c r="G25" s="3"/>
      <c r="H25" s="3"/>
    </row>
    <row r="26" spans="3:8">
      <c r="C26" s="8" t="s">
        <v>16</v>
      </c>
      <c r="D26" s="8"/>
      <c r="E26" s="3"/>
      <c r="G26" s="3"/>
      <c r="H26" s="3"/>
    </row>
    <row r="27" spans="3:8">
      <c r="F27" s="3"/>
      <c r="G27" s="3"/>
      <c r="H27" s="3"/>
    </row>
    <row r="28" spans="3:8">
      <c r="F28" s="3"/>
      <c r="G28" s="3"/>
      <c r="H28" s="3"/>
    </row>
    <row r="29" spans="3:8">
      <c r="F29" s="3"/>
      <c r="G29" s="3"/>
      <c r="H29" s="3"/>
    </row>
    <row r="30" spans="3:8">
      <c r="F30" s="3"/>
      <c r="G30" s="3"/>
      <c r="H30" s="3"/>
    </row>
  </sheetData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B0F75-726A-4185-98F6-AEE81CE0908A}">
  <sheetPr>
    <tabColor theme="2"/>
  </sheetPr>
  <dimension ref="A1"/>
  <sheetViews>
    <sheetView workbookViewId="0">
      <selection activeCell="D21" sqref="D21"/>
    </sheetView>
  </sheetViews>
  <sheetFormatPr defaultColWidth="8.875" defaultRowHeight="14.25"/>
  <cols>
    <col min="1" max="16384" width="8.875" style="96"/>
  </cols>
  <sheetData/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24C65-7745-4E1D-914F-716F7AE4EE63}">
  <dimension ref="C1:AA20"/>
  <sheetViews>
    <sheetView workbookViewId="0">
      <selection activeCell="C1" sqref="C1"/>
    </sheetView>
  </sheetViews>
  <sheetFormatPr defaultColWidth="8.875" defaultRowHeight="12"/>
  <cols>
    <col min="1" max="2" width="8.875" style="4"/>
    <col min="3" max="3" width="17.25" style="4" customWidth="1"/>
    <col min="4" max="5" width="0" style="4" hidden="1" customWidth="1"/>
    <col min="6" max="6" width="9.625" style="4" customWidth="1"/>
    <col min="7" max="8" width="0" style="4" hidden="1" customWidth="1"/>
    <col min="9" max="9" width="9.625" style="4" customWidth="1"/>
    <col min="10" max="11" width="0" style="4" hidden="1" customWidth="1"/>
    <col min="12" max="12" width="9.625" style="4" customWidth="1"/>
    <col min="13" max="14" width="0" style="4" hidden="1" customWidth="1"/>
    <col min="15" max="15" width="9.625" style="4" customWidth="1"/>
    <col min="16" max="17" width="0" style="4" hidden="1" customWidth="1"/>
    <col min="18" max="18" width="9.625" style="4" customWidth="1"/>
    <col min="19" max="20" width="0" style="4" hidden="1" customWidth="1"/>
    <col min="21" max="21" width="9.625" style="4" customWidth="1"/>
    <col min="22" max="23" width="0" style="4" hidden="1" customWidth="1"/>
    <col min="24" max="24" width="9.625" style="4" customWidth="1"/>
    <col min="25" max="26" width="0" style="4" hidden="1" customWidth="1"/>
    <col min="27" max="27" width="9.625" style="4" customWidth="1"/>
    <col min="28" max="16384" width="8.875" style="4"/>
  </cols>
  <sheetData>
    <row r="1" spans="3:27" s="146" customFormat="1"/>
    <row r="4" spans="3:27" ht="12.75">
      <c r="C4" s="26" t="s">
        <v>13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3:27">
      <c r="C5" s="31"/>
      <c r="D5" s="184">
        <v>2014</v>
      </c>
      <c r="E5" s="184"/>
      <c r="F5" s="184"/>
      <c r="G5" s="184">
        <v>2015</v>
      </c>
      <c r="H5" s="184"/>
      <c r="I5" s="184"/>
      <c r="J5" s="184">
        <v>2016</v>
      </c>
      <c r="K5" s="184"/>
      <c r="L5" s="184"/>
      <c r="M5" s="184">
        <v>2017</v>
      </c>
      <c r="N5" s="184"/>
      <c r="O5" s="184"/>
      <c r="P5" s="184">
        <v>2018</v>
      </c>
      <c r="Q5" s="184"/>
      <c r="R5" s="184"/>
      <c r="S5" s="184">
        <v>2019</v>
      </c>
      <c r="T5" s="184"/>
      <c r="U5" s="184"/>
      <c r="V5" s="184">
        <v>2020</v>
      </c>
      <c r="W5" s="184"/>
      <c r="X5" s="184"/>
      <c r="Y5" s="184">
        <v>2021</v>
      </c>
      <c r="Z5" s="184"/>
      <c r="AA5" s="184"/>
    </row>
    <row r="6" spans="3:27">
      <c r="C6" s="9"/>
      <c r="D6" s="10" t="s">
        <v>1</v>
      </c>
      <c r="E6" s="10" t="s">
        <v>2</v>
      </c>
      <c r="F6" s="10" t="s">
        <v>0</v>
      </c>
      <c r="G6" s="10" t="s">
        <v>1</v>
      </c>
      <c r="H6" s="10" t="s">
        <v>2</v>
      </c>
      <c r="I6" s="10" t="s">
        <v>0</v>
      </c>
      <c r="J6" s="10" t="s">
        <v>1</v>
      </c>
      <c r="K6" s="10" t="s">
        <v>2</v>
      </c>
      <c r="L6" s="10" t="s">
        <v>0</v>
      </c>
      <c r="M6" s="10" t="s">
        <v>1</v>
      </c>
      <c r="N6" s="10" t="s">
        <v>2</v>
      </c>
      <c r="O6" s="10" t="s">
        <v>0</v>
      </c>
      <c r="P6" s="10" t="s">
        <v>1</v>
      </c>
      <c r="Q6" s="10" t="s">
        <v>2</v>
      </c>
      <c r="R6" s="10" t="s">
        <v>0</v>
      </c>
      <c r="S6" s="10" t="s">
        <v>1</v>
      </c>
      <c r="T6" s="10" t="s">
        <v>2</v>
      </c>
      <c r="U6" s="10" t="s">
        <v>0</v>
      </c>
      <c r="V6" s="10" t="s">
        <v>1</v>
      </c>
      <c r="W6" s="10" t="s">
        <v>2</v>
      </c>
      <c r="X6" s="10" t="s">
        <v>0</v>
      </c>
      <c r="Y6" s="10" t="s">
        <v>1</v>
      </c>
      <c r="Z6" s="10" t="s">
        <v>2</v>
      </c>
      <c r="AA6" s="10" t="s">
        <v>0</v>
      </c>
    </row>
    <row r="7" spans="3:27">
      <c r="C7" s="11" t="s">
        <v>3</v>
      </c>
      <c r="D7" s="12">
        <v>150330</v>
      </c>
      <c r="E7" s="12">
        <v>7855</v>
      </c>
      <c r="F7" s="13">
        <f>SUM(D7:E7)</f>
        <v>158185</v>
      </c>
      <c r="G7" s="13">
        <v>131941</v>
      </c>
      <c r="H7" s="13">
        <v>7870</v>
      </c>
      <c r="I7" s="13">
        <f>SUM(G7:H7)</f>
        <v>139811</v>
      </c>
      <c r="J7" s="13">
        <v>158339</v>
      </c>
      <c r="K7" s="13">
        <v>7948</v>
      </c>
      <c r="L7" s="13">
        <f>SUM(J7:K7)</f>
        <v>166287</v>
      </c>
      <c r="M7" s="13">
        <v>164438</v>
      </c>
      <c r="N7" s="13">
        <v>7496</v>
      </c>
      <c r="O7" s="13">
        <f>SUM(M7:N7)</f>
        <v>171934</v>
      </c>
      <c r="P7" s="13">
        <v>171819</v>
      </c>
      <c r="Q7" s="13">
        <v>7228</v>
      </c>
      <c r="R7" s="13">
        <f>SUM(P7:Q7)</f>
        <v>179047</v>
      </c>
      <c r="S7" s="13">
        <v>167105</v>
      </c>
      <c r="T7" s="13">
        <v>7093</v>
      </c>
      <c r="U7" s="13">
        <f>SUM(S7:T7)</f>
        <v>174198</v>
      </c>
      <c r="V7" s="13">
        <v>150169</v>
      </c>
      <c r="W7" s="13">
        <v>7119</v>
      </c>
      <c r="X7" s="13">
        <f>SUM(V7:W7)</f>
        <v>157288</v>
      </c>
      <c r="Y7" s="13">
        <v>140889</v>
      </c>
      <c r="Z7" s="13">
        <v>6659</v>
      </c>
      <c r="AA7" s="13">
        <f>SUM(Y7:Z7)</f>
        <v>147548</v>
      </c>
    </row>
    <row r="8" spans="3:27">
      <c r="C8" s="11" t="s">
        <v>4</v>
      </c>
      <c r="D8" s="12">
        <v>124240</v>
      </c>
      <c r="E8" s="12">
        <v>6879</v>
      </c>
      <c r="F8" s="13">
        <f t="shared" ref="F8:F11" si="0">SUM(D8:E8)</f>
        <v>131119</v>
      </c>
      <c r="G8" s="13">
        <v>112098</v>
      </c>
      <c r="H8" s="13">
        <v>6786</v>
      </c>
      <c r="I8" s="13">
        <f t="shared" ref="I8:I11" si="1">SUM(G8:H8)</f>
        <v>118884</v>
      </c>
      <c r="J8" s="13">
        <v>127246</v>
      </c>
      <c r="K8" s="13">
        <v>6680</v>
      </c>
      <c r="L8" s="13">
        <f t="shared" ref="L8:L11" si="2">SUM(J8:K8)</f>
        <v>133926</v>
      </c>
      <c r="M8" s="13">
        <v>136436</v>
      </c>
      <c r="N8" s="13">
        <v>6692</v>
      </c>
      <c r="O8" s="13">
        <f t="shared" ref="O8:O11" si="3">SUM(M8:N8)</f>
        <v>143128</v>
      </c>
      <c r="P8" s="13">
        <v>144455</v>
      </c>
      <c r="Q8" s="13">
        <v>6345</v>
      </c>
      <c r="R8" s="13">
        <f t="shared" ref="R8:R10" si="4">SUM(P8:Q8)</f>
        <v>150800</v>
      </c>
      <c r="S8" s="13">
        <v>154067</v>
      </c>
      <c r="T8" s="13">
        <v>6767</v>
      </c>
      <c r="U8" s="13">
        <f t="shared" ref="U8:U14" si="5">SUM(S8:T8)</f>
        <v>160834</v>
      </c>
      <c r="V8" s="13">
        <v>156279</v>
      </c>
      <c r="W8" s="13">
        <v>7478</v>
      </c>
      <c r="X8" s="13">
        <f t="shared" ref="X8:X14" si="6">SUM(V8:W8)</f>
        <v>163757</v>
      </c>
      <c r="Y8" s="13">
        <v>158783</v>
      </c>
      <c r="Z8" s="13">
        <v>7865</v>
      </c>
      <c r="AA8" s="13">
        <f t="shared" ref="AA8:AA14" si="7">SUM(Y8:Z8)</f>
        <v>166648</v>
      </c>
    </row>
    <row r="9" spans="3:27">
      <c r="C9" s="11" t="s">
        <v>5</v>
      </c>
      <c r="D9" s="12">
        <v>94167</v>
      </c>
      <c r="E9" s="12">
        <v>5320</v>
      </c>
      <c r="F9" s="13">
        <f t="shared" si="0"/>
        <v>99487</v>
      </c>
      <c r="G9" s="13">
        <v>87246</v>
      </c>
      <c r="H9" s="13">
        <v>5187</v>
      </c>
      <c r="I9" s="13">
        <f t="shared" si="1"/>
        <v>92433</v>
      </c>
      <c r="J9" s="13">
        <v>96310</v>
      </c>
      <c r="K9" s="13">
        <v>5543</v>
      </c>
      <c r="L9" s="13">
        <f t="shared" si="2"/>
        <v>101853</v>
      </c>
      <c r="M9" s="13">
        <v>108084</v>
      </c>
      <c r="N9" s="13">
        <v>5776</v>
      </c>
      <c r="O9" s="13">
        <f t="shared" si="3"/>
        <v>113860</v>
      </c>
      <c r="P9" s="13">
        <v>116128</v>
      </c>
      <c r="Q9" s="13">
        <v>5451</v>
      </c>
      <c r="R9" s="13">
        <f t="shared" si="4"/>
        <v>121579</v>
      </c>
      <c r="S9" s="13">
        <v>123529</v>
      </c>
      <c r="T9" s="13">
        <v>6060</v>
      </c>
      <c r="U9" s="13">
        <f t="shared" si="5"/>
        <v>129589</v>
      </c>
      <c r="V9" s="13">
        <v>127450</v>
      </c>
      <c r="W9" s="13">
        <v>6656</v>
      </c>
      <c r="X9" s="13">
        <f t="shared" si="6"/>
        <v>134106</v>
      </c>
      <c r="Y9" s="13">
        <v>130950</v>
      </c>
      <c r="Z9" s="13">
        <v>6759</v>
      </c>
      <c r="AA9" s="13">
        <f t="shared" si="7"/>
        <v>137709</v>
      </c>
    </row>
    <row r="10" spans="3:27">
      <c r="C10" s="11" t="s">
        <v>6</v>
      </c>
      <c r="D10" s="12">
        <v>89258</v>
      </c>
      <c r="E10" s="12">
        <v>6342</v>
      </c>
      <c r="F10" s="13">
        <f t="shared" si="0"/>
        <v>95600</v>
      </c>
      <c r="G10" s="13">
        <v>85938</v>
      </c>
      <c r="H10" s="13">
        <v>6212</v>
      </c>
      <c r="I10" s="13">
        <f t="shared" si="1"/>
        <v>92150</v>
      </c>
      <c r="J10" s="13">
        <v>100869</v>
      </c>
      <c r="K10" s="13">
        <v>7233</v>
      </c>
      <c r="L10" s="13">
        <f t="shared" si="2"/>
        <v>108102</v>
      </c>
      <c r="M10" s="13">
        <v>112540</v>
      </c>
      <c r="N10" s="13">
        <v>7185</v>
      </c>
      <c r="O10" s="13">
        <f t="shared" si="3"/>
        <v>119725</v>
      </c>
      <c r="P10" s="13">
        <v>121204</v>
      </c>
      <c r="Q10" s="13">
        <v>7168</v>
      </c>
      <c r="R10" s="13">
        <f t="shared" si="4"/>
        <v>128372</v>
      </c>
      <c r="S10" s="13">
        <v>138707</v>
      </c>
      <c r="T10" s="13">
        <v>8312</v>
      </c>
      <c r="U10" s="13">
        <f t="shared" si="5"/>
        <v>147019</v>
      </c>
      <c r="V10" s="13">
        <v>149291</v>
      </c>
      <c r="W10" s="13">
        <v>9076</v>
      </c>
      <c r="X10" s="13">
        <f t="shared" si="6"/>
        <v>158367</v>
      </c>
      <c r="Y10" s="13">
        <v>159645</v>
      </c>
      <c r="Z10" s="13">
        <v>9530</v>
      </c>
      <c r="AA10" s="13">
        <f t="shared" si="7"/>
        <v>169175</v>
      </c>
    </row>
    <row r="11" spans="3:27">
      <c r="C11" s="11" t="s">
        <v>7</v>
      </c>
      <c r="D11" s="12">
        <v>32731</v>
      </c>
      <c r="E11" s="12">
        <v>2722</v>
      </c>
      <c r="F11" s="13">
        <f t="shared" si="0"/>
        <v>35453</v>
      </c>
      <c r="G11" s="13">
        <v>30812</v>
      </c>
      <c r="H11" s="13">
        <v>2695</v>
      </c>
      <c r="I11" s="13">
        <f t="shared" si="1"/>
        <v>33507</v>
      </c>
      <c r="J11" s="13">
        <v>35380</v>
      </c>
      <c r="K11" s="13">
        <v>3037</v>
      </c>
      <c r="L11" s="13">
        <f t="shared" si="2"/>
        <v>38417</v>
      </c>
      <c r="M11" s="13">
        <v>41497</v>
      </c>
      <c r="N11" s="13">
        <v>3342</v>
      </c>
      <c r="O11" s="13">
        <f t="shared" si="3"/>
        <v>44839</v>
      </c>
      <c r="P11" s="13">
        <v>42548</v>
      </c>
      <c r="Q11" s="13">
        <v>3071</v>
      </c>
      <c r="R11" s="13">
        <f>SUM(P11:Q11)</f>
        <v>45619</v>
      </c>
      <c r="S11" s="13">
        <v>49929</v>
      </c>
      <c r="T11" s="13">
        <v>3767</v>
      </c>
      <c r="U11" s="13">
        <f t="shared" si="5"/>
        <v>53696</v>
      </c>
      <c r="V11" s="13">
        <v>55984</v>
      </c>
      <c r="W11" s="13">
        <v>4021</v>
      </c>
      <c r="X11" s="13">
        <f t="shared" si="6"/>
        <v>60005</v>
      </c>
      <c r="Y11" s="13">
        <v>61159</v>
      </c>
      <c r="Z11" s="13">
        <v>3960</v>
      </c>
      <c r="AA11" s="13">
        <f t="shared" si="7"/>
        <v>65119</v>
      </c>
    </row>
    <row r="12" spans="3:27">
      <c r="C12" s="11" t="s">
        <v>10</v>
      </c>
      <c r="D12" s="12">
        <v>4652</v>
      </c>
      <c r="E12" s="12">
        <v>337</v>
      </c>
      <c r="F12" s="13">
        <f>SUM(D12:E12)</f>
        <v>4989</v>
      </c>
      <c r="G12" s="13">
        <v>4481</v>
      </c>
      <c r="H12" s="13">
        <v>316</v>
      </c>
      <c r="I12" s="13">
        <f>SUM(G12:H12)</f>
        <v>4797</v>
      </c>
      <c r="J12" s="13">
        <v>5440</v>
      </c>
      <c r="K12" s="13">
        <v>332</v>
      </c>
      <c r="L12" s="13">
        <f>SUM(J12:K12)</f>
        <v>5772</v>
      </c>
      <c r="M12" s="13">
        <v>6426</v>
      </c>
      <c r="N12" s="13">
        <v>346</v>
      </c>
      <c r="O12" s="13">
        <f>SUM(M12:N12)</f>
        <v>6772</v>
      </c>
      <c r="P12" s="13">
        <v>6456</v>
      </c>
      <c r="Q12" s="13">
        <v>359</v>
      </c>
      <c r="R12" s="13">
        <f>SUM(P12:Q12)</f>
        <v>6815</v>
      </c>
      <c r="S12" s="13">
        <v>8192</v>
      </c>
      <c r="T12" s="13">
        <v>486</v>
      </c>
      <c r="U12" s="13">
        <f t="shared" si="5"/>
        <v>8678</v>
      </c>
      <c r="V12" s="13">
        <v>9281</v>
      </c>
      <c r="W12" s="13">
        <v>530</v>
      </c>
      <c r="X12" s="13">
        <f t="shared" si="6"/>
        <v>9811</v>
      </c>
      <c r="Y12" s="13">
        <v>10129</v>
      </c>
      <c r="Z12" s="13">
        <v>562</v>
      </c>
      <c r="AA12" s="13">
        <f t="shared" si="7"/>
        <v>10691</v>
      </c>
    </row>
    <row r="13" spans="3:27">
      <c r="C13" s="11" t="s">
        <v>12</v>
      </c>
      <c r="D13" s="12">
        <v>637</v>
      </c>
      <c r="E13" s="12">
        <v>14</v>
      </c>
      <c r="F13" s="13">
        <f t="shared" ref="F13:F14" si="8">SUM(D13:E13)</f>
        <v>651</v>
      </c>
      <c r="G13" s="13">
        <v>666</v>
      </c>
      <c r="H13" s="13">
        <v>24</v>
      </c>
      <c r="I13" s="13">
        <f t="shared" ref="I13:I14" si="9">SUM(G13:H13)</f>
        <v>690</v>
      </c>
      <c r="J13" s="13">
        <v>1090</v>
      </c>
      <c r="K13" s="13">
        <v>33</v>
      </c>
      <c r="L13" s="13">
        <f t="shared" ref="L13:L14" si="10">SUM(J13:K13)</f>
        <v>1123</v>
      </c>
      <c r="M13" s="13">
        <v>1037</v>
      </c>
      <c r="N13" s="13">
        <v>39</v>
      </c>
      <c r="O13" s="13">
        <f t="shared" ref="O13:O14" si="11">SUM(M13:N13)</f>
        <v>1076</v>
      </c>
      <c r="P13" s="13">
        <v>1253</v>
      </c>
      <c r="Q13" s="13">
        <v>31</v>
      </c>
      <c r="R13" s="13">
        <f t="shared" ref="R13:R14" si="12">SUM(P13:Q13)</f>
        <v>1284</v>
      </c>
      <c r="S13" s="13">
        <v>1546</v>
      </c>
      <c r="T13" s="13">
        <v>49</v>
      </c>
      <c r="U13" s="13">
        <f t="shared" si="5"/>
        <v>1595</v>
      </c>
      <c r="V13" s="13">
        <v>1767</v>
      </c>
      <c r="W13" s="13">
        <v>54</v>
      </c>
      <c r="X13" s="13">
        <f t="shared" si="6"/>
        <v>1821</v>
      </c>
      <c r="Y13" s="13">
        <v>2136</v>
      </c>
      <c r="Z13" s="13">
        <v>81</v>
      </c>
      <c r="AA13" s="13">
        <f t="shared" si="7"/>
        <v>2217</v>
      </c>
    </row>
    <row r="14" spans="3:27">
      <c r="C14" s="11" t="s">
        <v>9</v>
      </c>
      <c r="D14" s="12">
        <v>54950</v>
      </c>
      <c r="E14" s="12">
        <v>4324</v>
      </c>
      <c r="F14" s="13">
        <f t="shared" si="8"/>
        <v>59274</v>
      </c>
      <c r="G14" s="13">
        <v>172593</v>
      </c>
      <c r="H14" s="13">
        <v>8290</v>
      </c>
      <c r="I14" s="13">
        <f t="shared" si="9"/>
        <v>180883</v>
      </c>
      <c r="J14" s="13">
        <v>137960</v>
      </c>
      <c r="K14" s="13">
        <v>8945</v>
      </c>
      <c r="L14" s="13">
        <f t="shared" si="10"/>
        <v>146905</v>
      </c>
      <c r="M14" s="13">
        <v>96578</v>
      </c>
      <c r="N14" s="13">
        <v>6664</v>
      </c>
      <c r="O14" s="13">
        <f t="shared" si="11"/>
        <v>103242</v>
      </c>
      <c r="P14" s="13">
        <v>86139</v>
      </c>
      <c r="Q14" s="13">
        <v>5677</v>
      </c>
      <c r="R14" s="13">
        <f t="shared" si="12"/>
        <v>91816</v>
      </c>
      <c r="S14" s="13">
        <v>68005</v>
      </c>
      <c r="T14" s="13">
        <v>4395</v>
      </c>
      <c r="U14" s="13">
        <f t="shared" si="5"/>
        <v>72400</v>
      </c>
      <c r="V14" s="13">
        <v>115540</v>
      </c>
      <c r="W14" s="13">
        <v>6450</v>
      </c>
      <c r="X14" s="13">
        <f t="shared" si="6"/>
        <v>121990</v>
      </c>
      <c r="Y14" s="13">
        <v>118852</v>
      </c>
      <c r="Z14" s="13">
        <v>6864</v>
      </c>
      <c r="AA14" s="13">
        <f t="shared" si="7"/>
        <v>125716</v>
      </c>
    </row>
    <row r="15" spans="3:27">
      <c r="C15" s="32" t="s">
        <v>0</v>
      </c>
      <c r="D15" s="33"/>
      <c r="E15" s="33"/>
      <c r="F15" s="108">
        <f>SUM(F7:F14)</f>
        <v>584758</v>
      </c>
      <c r="G15" s="108"/>
      <c r="H15" s="108"/>
      <c r="I15" s="108">
        <f>SUM(I7:I14)</f>
        <v>663155</v>
      </c>
      <c r="J15" s="108"/>
      <c r="K15" s="108"/>
      <c r="L15" s="108">
        <f>SUM(L7:L14)</f>
        <v>702385</v>
      </c>
      <c r="M15" s="108"/>
      <c r="N15" s="108"/>
      <c r="O15" s="108">
        <f>SUM(O7:O14)</f>
        <v>704576</v>
      </c>
      <c r="P15" s="108"/>
      <c r="Q15" s="108"/>
      <c r="R15" s="108">
        <f>SUM(R7:R14)</f>
        <v>725332</v>
      </c>
      <c r="S15" s="108"/>
      <c r="T15" s="108"/>
      <c r="U15" s="108">
        <f>SUM(U7:U14)</f>
        <v>748009</v>
      </c>
      <c r="V15" s="108"/>
      <c r="W15" s="108"/>
      <c r="X15" s="108">
        <f>SUM(X7:X14)</f>
        <v>807145</v>
      </c>
      <c r="Y15" s="108"/>
      <c r="Z15" s="108"/>
      <c r="AA15" s="108">
        <f>SUM(AA7:AA14)</f>
        <v>824823</v>
      </c>
    </row>
    <row r="16" spans="3:27">
      <c r="C16" s="21" t="s">
        <v>16</v>
      </c>
      <c r="D16" s="28"/>
      <c r="E16" s="28"/>
      <c r="F16" s="29"/>
      <c r="G16" s="29"/>
      <c r="H16" s="30"/>
      <c r="I16" s="30"/>
      <c r="J16" s="30"/>
      <c r="K16" s="30"/>
      <c r="L16" s="30"/>
      <c r="M16" s="30"/>
      <c r="N16" s="30"/>
      <c r="O16" s="30"/>
      <c r="P16" s="29"/>
      <c r="Q16" s="29"/>
      <c r="R16" s="29"/>
      <c r="S16" s="29"/>
      <c r="T16" s="30"/>
      <c r="U16" s="29"/>
      <c r="V16" s="29"/>
      <c r="W16" s="30"/>
      <c r="X16" s="29"/>
      <c r="Y16" s="29"/>
      <c r="Z16" s="29"/>
      <c r="AA16" s="29"/>
    </row>
    <row r="19" spans="4:11">
      <c r="D19" s="6"/>
      <c r="E19" s="6"/>
      <c r="F19" s="6"/>
      <c r="G19" s="6"/>
      <c r="H19" s="6"/>
      <c r="I19" s="6"/>
      <c r="J19" s="6"/>
      <c r="K19" s="6"/>
    </row>
    <row r="20" spans="4:11">
      <c r="D20" s="5"/>
      <c r="E20" s="5"/>
      <c r="F20" s="5"/>
      <c r="G20" s="5"/>
      <c r="H20" s="5"/>
      <c r="I20" s="5"/>
      <c r="J20" s="5"/>
      <c r="K20" s="5"/>
    </row>
  </sheetData>
  <mergeCells count="8">
    <mergeCell ref="V5:X5"/>
    <mergeCell ref="Y5:AA5"/>
    <mergeCell ref="D5:F5"/>
    <mergeCell ref="G5:I5"/>
    <mergeCell ref="J5:L5"/>
    <mergeCell ref="M5:O5"/>
    <mergeCell ref="P5:R5"/>
    <mergeCell ref="S5:U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E272D-8245-455D-AD1B-0C0B5ECD09A2}">
  <dimension ref="C1:Y43"/>
  <sheetViews>
    <sheetView workbookViewId="0"/>
  </sheetViews>
  <sheetFormatPr defaultColWidth="8.875" defaultRowHeight="12"/>
  <cols>
    <col min="1" max="2" width="8.875" style="16"/>
    <col min="3" max="3" width="11.125" style="41" customWidth="1"/>
    <col min="4" max="16384" width="8.875" style="16"/>
  </cols>
  <sheetData>
    <row r="1" spans="3:25" s="138" customFormat="1">
      <c r="C1" s="137"/>
    </row>
    <row r="4" spans="3:25" ht="22.5" customHeight="1">
      <c r="C4" s="17" t="s">
        <v>133</v>
      </c>
    </row>
    <row r="5" spans="3:25">
      <c r="C5" s="185" t="s">
        <v>31</v>
      </c>
      <c r="D5" s="170">
        <v>2017</v>
      </c>
      <c r="E5" s="170"/>
      <c r="F5" s="170"/>
      <c r="G5" s="170">
        <v>2018</v>
      </c>
      <c r="H5" s="170"/>
      <c r="I5" s="170"/>
      <c r="J5" s="167" t="s">
        <v>30</v>
      </c>
      <c r="K5" s="170">
        <v>2019</v>
      </c>
      <c r="L5" s="170"/>
      <c r="M5" s="170"/>
      <c r="N5" s="167" t="s">
        <v>29</v>
      </c>
      <c r="O5" s="167" t="s">
        <v>28</v>
      </c>
      <c r="P5" s="170">
        <v>2020</v>
      </c>
      <c r="Q5" s="170"/>
      <c r="R5" s="170"/>
      <c r="S5" s="167" t="s">
        <v>27</v>
      </c>
      <c r="T5" s="167" t="s">
        <v>26</v>
      </c>
      <c r="U5" s="167" t="s">
        <v>25</v>
      </c>
      <c r="V5" s="167"/>
      <c r="W5" s="167"/>
      <c r="X5" s="167" t="s">
        <v>24</v>
      </c>
      <c r="Y5" s="167" t="s">
        <v>23</v>
      </c>
    </row>
    <row r="6" spans="3:25">
      <c r="C6" s="186"/>
      <c r="D6" s="169" t="s">
        <v>22</v>
      </c>
      <c r="E6" s="169"/>
      <c r="F6" s="168" t="s">
        <v>21</v>
      </c>
      <c r="G6" s="169" t="s">
        <v>22</v>
      </c>
      <c r="H6" s="169"/>
      <c r="I6" s="168" t="s">
        <v>21</v>
      </c>
      <c r="J6" s="168"/>
      <c r="K6" s="169" t="s">
        <v>22</v>
      </c>
      <c r="L6" s="169"/>
      <c r="M6" s="168" t="s">
        <v>21</v>
      </c>
      <c r="N6" s="168"/>
      <c r="O6" s="168"/>
      <c r="P6" s="169" t="s">
        <v>22</v>
      </c>
      <c r="Q6" s="169"/>
      <c r="R6" s="168" t="s">
        <v>21</v>
      </c>
      <c r="S6" s="168"/>
      <c r="T6" s="168"/>
      <c r="U6" s="169" t="s">
        <v>22</v>
      </c>
      <c r="V6" s="169"/>
      <c r="W6" s="168" t="s">
        <v>21</v>
      </c>
      <c r="X6" s="168"/>
      <c r="Y6" s="168"/>
    </row>
    <row r="7" spans="3:25">
      <c r="C7" s="186"/>
      <c r="D7" s="110" t="s">
        <v>20</v>
      </c>
      <c r="E7" s="110" t="s">
        <v>19</v>
      </c>
      <c r="F7" s="169"/>
      <c r="G7" s="110" t="s">
        <v>20</v>
      </c>
      <c r="H7" s="110" t="s">
        <v>19</v>
      </c>
      <c r="I7" s="169"/>
      <c r="J7" s="168"/>
      <c r="K7" s="110" t="s">
        <v>20</v>
      </c>
      <c r="L7" s="110" t="s">
        <v>19</v>
      </c>
      <c r="M7" s="169"/>
      <c r="N7" s="168"/>
      <c r="O7" s="168"/>
      <c r="P7" s="110" t="s">
        <v>20</v>
      </c>
      <c r="Q7" s="110" t="s">
        <v>19</v>
      </c>
      <c r="R7" s="169"/>
      <c r="S7" s="168"/>
      <c r="T7" s="168"/>
      <c r="U7" s="110" t="s">
        <v>20</v>
      </c>
      <c r="V7" s="110" t="s">
        <v>19</v>
      </c>
      <c r="W7" s="169"/>
      <c r="X7" s="168"/>
      <c r="Y7" s="168"/>
    </row>
    <row r="8" spans="3:25">
      <c r="C8" s="43" t="s">
        <v>86</v>
      </c>
      <c r="D8" s="44">
        <v>11152</v>
      </c>
      <c r="E8" s="44">
        <v>24631</v>
      </c>
      <c r="F8" s="44">
        <f t="shared" ref="F8:F40" si="0">D8+E8</f>
        <v>35783</v>
      </c>
      <c r="G8" s="44">
        <v>9249</v>
      </c>
      <c r="H8" s="44">
        <v>21624</v>
      </c>
      <c r="I8" s="44">
        <f t="shared" ref="I8:I40" si="1">G8+H8</f>
        <v>30873</v>
      </c>
      <c r="J8" s="45">
        <f t="shared" ref="J8:J40" si="2">(I8-F8)/F8</f>
        <v>-0.13721599642288237</v>
      </c>
      <c r="K8" s="44">
        <v>6538</v>
      </c>
      <c r="L8" s="44">
        <v>16789</v>
      </c>
      <c r="M8" s="44">
        <f t="shared" ref="M8:M40" si="3">K8+L8</f>
        <v>23327</v>
      </c>
      <c r="N8" s="45">
        <f t="shared" ref="N8:N40" si="4">(M8-I8)/I8</f>
        <v>-0.24442069121886437</v>
      </c>
      <c r="O8" s="45">
        <f t="shared" ref="O8:O40" si="5">(M8-F8)/F8</f>
        <v>-0.34809825894978064</v>
      </c>
      <c r="P8" s="46">
        <v>6780</v>
      </c>
      <c r="Q8" s="46">
        <v>19034</v>
      </c>
      <c r="R8" s="44">
        <f t="shared" ref="R8:R40" si="6">P8+Q8</f>
        <v>25814</v>
      </c>
      <c r="S8" s="45">
        <f t="shared" ref="S8:S40" si="7">(R8-M8)/M8</f>
        <v>0.10661465254854889</v>
      </c>
      <c r="T8" s="45">
        <f t="shared" ref="T8:T40" si="8">(R8-F8)/F8</f>
        <v>-0.27859598133191738</v>
      </c>
      <c r="U8" s="46">
        <v>5071</v>
      </c>
      <c r="V8" s="46">
        <v>15377</v>
      </c>
      <c r="W8" s="44">
        <f t="shared" ref="W8:W40" si="9">U8+V8</f>
        <v>20448</v>
      </c>
      <c r="X8" s="45">
        <f t="shared" ref="X8:X40" si="10">(W8-R8)/R8</f>
        <v>-0.20787169752847293</v>
      </c>
      <c r="Y8" s="45">
        <f t="shared" ref="Y8:Y40" si="11">(W8-F8)/F8</f>
        <v>-0.42855545929631389</v>
      </c>
    </row>
    <row r="9" spans="3:25">
      <c r="C9" s="47" t="s">
        <v>37</v>
      </c>
      <c r="D9" s="48">
        <v>1258</v>
      </c>
      <c r="E9" s="48">
        <v>3300</v>
      </c>
      <c r="F9" s="48">
        <f t="shared" si="0"/>
        <v>4558</v>
      </c>
      <c r="G9" s="48">
        <v>1251</v>
      </c>
      <c r="H9" s="48">
        <v>3244</v>
      </c>
      <c r="I9" s="48">
        <f t="shared" si="1"/>
        <v>4495</v>
      </c>
      <c r="J9" s="49">
        <f t="shared" si="2"/>
        <v>-1.3821851689337429E-2</v>
      </c>
      <c r="K9" s="48">
        <v>994</v>
      </c>
      <c r="L9" s="48">
        <v>2616</v>
      </c>
      <c r="M9" s="48">
        <f t="shared" si="3"/>
        <v>3610</v>
      </c>
      <c r="N9" s="49">
        <f t="shared" si="4"/>
        <v>-0.19688542825361513</v>
      </c>
      <c r="O9" s="49">
        <f t="shared" si="5"/>
        <v>-0.20798595875383941</v>
      </c>
      <c r="P9" s="50">
        <v>814</v>
      </c>
      <c r="Q9" s="50">
        <v>2262</v>
      </c>
      <c r="R9" s="48">
        <f t="shared" si="6"/>
        <v>3076</v>
      </c>
      <c r="S9" s="49">
        <f t="shared" si="7"/>
        <v>-0.14792243767313018</v>
      </c>
      <c r="T9" s="49">
        <f t="shared" si="8"/>
        <v>-0.32514260640631854</v>
      </c>
      <c r="U9" s="50">
        <v>738</v>
      </c>
      <c r="V9" s="50">
        <v>2498</v>
      </c>
      <c r="W9" s="48">
        <f t="shared" si="9"/>
        <v>3236</v>
      </c>
      <c r="X9" s="49">
        <f t="shared" si="10"/>
        <v>5.2015604681404419E-2</v>
      </c>
      <c r="Y9" s="49">
        <f t="shared" si="11"/>
        <v>-0.29003949100482668</v>
      </c>
    </row>
    <row r="10" spans="3:25">
      <c r="C10" s="51" t="s">
        <v>59</v>
      </c>
      <c r="D10" s="13">
        <v>65</v>
      </c>
      <c r="E10" s="13">
        <v>163</v>
      </c>
      <c r="F10" s="13">
        <f t="shared" si="0"/>
        <v>228</v>
      </c>
      <c r="G10" s="13">
        <v>44</v>
      </c>
      <c r="H10" s="13">
        <v>140</v>
      </c>
      <c r="I10" s="13">
        <f t="shared" si="1"/>
        <v>184</v>
      </c>
      <c r="J10" s="52">
        <f t="shared" si="2"/>
        <v>-0.19298245614035087</v>
      </c>
      <c r="K10" s="13">
        <v>34</v>
      </c>
      <c r="L10" s="13">
        <v>120</v>
      </c>
      <c r="M10" s="13">
        <f t="shared" si="3"/>
        <v>154</v>
      </c>
      <c r="N10" s="52">
        <f t="shared" si="4"/>
        <v>-0.16304347826086957</v>
      </c>
      <c r="O10" s="52">
        <f t="shared" si="5"/>
        <v>-0.32456140350877194</v>
      </c>
      <c r="P10" s="53">
        <v>37</v>
      </c>
      <c r="Q10" s="53">
        <v>104</v>
      </c>
      <c r="R10" s="13">
        <f t="shared" si="6"/>
        <v>141</v>
      </c>
      <c r="S10" s="52">
        <f t="shared" si="7"/>
        <v>-8.4415584415584416E-2</v>
      </c>
      <c r="T10" s="52">
        <f t="shared" si="8"/>
        <v>-0.38157894736842107</v>
      </c>
      <c r="U10" s="53">
        <v>33</v>
      </c>
      <c r="V10" s="53">
        <v>150</v>
      </c>
      <c r="W10" s="13">
        <f t="shared" si="9"/>
        <v>183</v>
      </c>
      <c r="X10" s="52">
        <f t="shared" si="10"/>
        <v>0.2978723404255319</v>
      </c>
      <c r="Y10" s="52">
        <f t="shared" si="11"/>
        <v>-0.19736842105263158</v>
      </c>
    </row>
    <row r="11" spans="3:25">
      <c r="C11" s="51" t="s">
        <v>80</v>
      </c>
      <c r="D11" s="13">
        <v>107</v>
      </c>
      <c r="E11" s="13">
        <v>190</v>
      </c>
      <c r="F11" s="13">
        <f t="shared" si="0"/>
        <v>297</v>
      </c>
      <c r="G11" s="13">
        <v>78</v>
      </c>
      <c r="H11" s="13">
        <v>157</v>
      </c>
      <c r="I11" s="13">
        <f t="shared" si="1"/>
        <v>235</v>
      </c>
      <c r="J11" s="52">
        <f t="shared" si="2"/>
        <v>-0.20875420875420875</v>
      </c>
      <c r="K11" s="13">
        <v>54</v>
      </c>
      <c r="L11" s="13">
        <v>120</v>
      </c>
      <c r="M11" s="13">
        <f t="shared" si="3"/>
        <v>174</v>
      </c>
      <c r="N11" s="52">
        <f t="shared" si="4"/>
        <v>-0.25957446808510637</v>
      </c>
      <c r="O11" s="52">
        <f t="shared" si="5"/>
        <v>-0.41414141414141414</v>
      </c>
      <c r="P11" s="53">
        <v>56</v>
      </c>
      <c r="Q11" s="53">
        <v>108</v>
      </c>
      <c r="R11" s="13">
        <f t="shared" si="6"/>
        <v>164</v>
      </c>
      <c r="S11" s="52">
        <f t="shared" si="7"/>
        <v>-5.7471264367816091E-2</v>
      </c>
      <c r="T11" s="52">
        <f t="shared" si="8"/>
        <v>-0.44781144781144783</v>
      </c>
      <c r="U11" s="53">
        <v>32</v>
      </c>
      <c r="V11" s="53">
        <v>58</v>
      </c>
      <c r="W11" s="13">
        <f t="shared" si="9"/>
        <v>90</v>
      </c>
      <c r="X11" s="52">
        <f t="shared" si="10"/>
        <v>-0.45121951219512196</v>
      </c>
      <c r="Y11" s="52">
        <f t="shared" si="11"/>
        <v>-0.69696969696969702</v>
      </c>
    </row>
    <row r="12" spans="3:25">
      <c r="C12" s="51" t="s">
        <v>60</v>
      </c>
      <c r="D12" s="13">
        <v>222</v>
      </c>
      <c r="E12" s="13">
        <v>721</v>
      </c>
      <c r="F12" s="13">
        <f t="shared" si="0"/>
        <v>943</v>
      </c>
      <c r="G12" s="13">
        <v>227</v>
      </c>
      <c r="H12" s="13">
        <v>632</v>
      </c>
      <c r="I12" s="13">
        <f t="shared" si="1"/>
        <v>859</v>
      </c>
      <c r="J12" s="52">
        <f t="shared" si="2"/>
        <v>-8.9077412513255572E-2</v>
      </c>
      <c r="K12" s="13">
        <v>213</v>
      </c>
      <c r="L12" s="13">
        <v>704</v>
      </c>
      <c r="M12" s="13">
        <f t="shared" si="3"/>
        <v>917</v>
      </c>
      <c r="N12" s="52">
        <f t="shared" si="4"/>
        <v>6.7520372526193251E-2</v>
      </c>
      <c r="O12" s="52">
        <f t="shared" si="5"/>
        <v>-2.7571580063626724E-2</v>
      </c>
      <c r="P12" s="53">
        <v>183</v>
      </c>
      <c r="Q12" s="53">
        <v>542</v>
      </c>
      <c r="R12" s="13">
        <f t="shared" si="6"/>
        <v>725</v>
      </c>
      <c r="S12" s="52">
        <f t="shared" si="7"/>
        <v>-0.20937840785169029</v>
      </c>
      <c r="T12" s="52">
        <f t="shared" si="8"/>
        <v>-0.23117709437963946</v>
      </c>
      <c r="U12" s="53">
        <v>235</v>
      </c>
      <c r="V12" s="53">
        <v>739</v>
      </c>
      <c r="W12" s="13">
        <f t="shared" si="9"/>
        <v>974</v>
      </c>
      <c r="X12" s="52">
        <f t="shared" si="10"/>
        <v>0.34344827586206894</v>
      </c>
      <c r="Y12" s="52">
        <f t="shared" si="11"/>
        <v>3.2873806998939555E-2</v>
      </c>
    </row>
    <row r="13" spans="3:25">
      <c r="C13" s="51" t="s">
        <v>79</v>
      </c>
      <c r="D13" s="13">
        <v>32</v>
      </c>
      <c r="E13" s="13">
        <v>68</v>
      </c>
      <c r="F13" s="13">
        <f t="shared" si="0"/>
        <v>100</v>
      </c>
      <c r="G13" s="13">
        <v>78</v>
      </c>
      <c r="H13" s="13">
        <v>146</v>
      </c>
      <c r="I13" s="13">
        <f t="shared" si="1"/>
        <v>224</v>
      </c>
      <c r="J13" s="52">
        <f t="shared" si="2"/>
        <v>1.24</v>
      </c>
      <c r="K13" s="13">
        <v>29</v>
      </c>
      <c r="L13" s="13">
        <v>70</v>
      </c>
      <c r="M13" s="13">
        <f t="shared" si="3"/>
        <v>99</v>
      </c>
      <c r="N13" s="52">
        <f t="shared" si="4"/>
        <v>-0.5580357142857143</v>
      </c>
      <c r="O13" s="52">
        <f t="shared" si="5"/>
        <v>-0.01</v>
      </c>
      <c r="P13" s="53">
        <v>37</v>
      </c>
      <c r="Q13" s="53">
        <v>65</v>
      </c>
      <c r="R13" s="13">
        <f t="shared" si="6"/>
        <v>102</v>
      </c>
      <c r="S13" s="52">
        <f t="shared" si="7"/>
        <v>3.0303030303030304E-2</v>
      </c>
      <c r="T13" s="52">
        <f t="shared" si="8"/>
        <v>0.02</v>
      </c>
      <c r="U13" s="53">
        <v>20</v>
      </c>
      <c r="V13" s="53">
        <v>85</v>
      </c>
      <c r="W13" s="13">
        <f t="shared" si="9"/>
        <v>105</v>
      </c>
      <c r="X13" s="52">
        <f t="shared" si="10"/>
        <v>2.9411764705882353E-2</v>
      </c>
      <c r="Y13" s="52">
        <f t="shared" si="11"/>
        <v>0.05</v>
      </c>
    </row>
    <row r="14" spans="3:25">
      <c r="C14" s="51" t="s">
        <v>81</v>
      </c>
      <c r="D14" s="13">
        <v>674</v>
      </c>
      <c r="E14" s="13">
        <v>1777</v>
      </c>
      <c r="F14" s="13">
        <f t="shared" si="0"/>
        <v>2451</v>
      </c>
      <c r="G14" s="13">
        <v>649</v>
      </c>
      <c r="H14" s="13">
        <v>1769</v>
      </c>
      <c r="I14" s="13">
        <f t="shared" si="1"/>
        <v>2418</v>
      </c>
      <c r="J14" s="52">
        <f t="shared" si="2"/>
        <v>-1.346389228886169E-2</v>
      </c>
      <c r="K14" s="13">
        <v>495</v>
      </c>
      <c r="L14" s="13">
        <v>1296</v>
      </c>
      <c r="M14" s="13">
        <f t="shared" si="3"/>
        <v>1791</v>
      </c>
      <c r="N14" s="52">
        <f t="shared" si="4"/>
        <v>-0.25930521091811415</v>
      </c>
      <c r="O14" s="52">
        <f t="shared" si="5"/>
        <v>-0.26927784577723379</v>
      </c>
      <c r="P14" s="53">
        <v>370</v>
      </c>
      <c r="Q14" s="53">
        <v>1084</v>
      </c>
      <c r="R14" s="13">
        <f t="shared" si="6"/>
        <v>1454</v>
      </c>
      <c r="S14" s="52">
        <f t="shared" si="7"/>
        <v>-0.18816303740926857</v>
      </c>
      <c r="T14" s="52">
        <f t="shared" si="8"/>
        <v>-0.40677274581803347</v>
      </c>
      <c r="U14" s="53">
        <v>280</v>
      </c>
      <c r="V14" s="53">
        <v>1095</v>
      </c>
      <c r="W14" s="13">
        <f t="shared" si="9"/>
        <v>1375</v>
      </c>
      <c r="X14" s="52">
        <f t="shared" si="10"/>
        <v>-5.4332874828060526E-2</v>
      </c>
      <c r="Y14" s="52">
        <f t="shared" si="11"/>
        <v>-0.4390044879640963</v>
      </c>
    </row>
    <row r="15" spans="3:25">
      <c r="C15" s="51" t="s">
        <v>82</v>
      </c>
      <c r="D15" s="13">
        <v>70</v>
      </c>
      <c r="E15" s="13">
        <v>166</v>
      </c>
      <c r="F15" s="13">
        <f t="shared" si="0"/>
        <v>236</v>
      </c>
      <c r="G15" s="13">
        <v>98</v>
      </c>
      <c r="H15" s="13">
        <v>181</v>
      </c>
      <c r="I15" s="13">
        <f t="shared" si="1"/>
        <v>279</v>
      </c>
      <c r="J15" s="52">
        <f t="shared" si="2"/>
        <v>0.18220338983050846</v>
      </c>
      <c r="K15" s="13">
        <v>99</v>
      </c>
      <c r="L15" s="13">
        <v>152</v>
      </c>
      <c r="M15" s="13">
        <f t="shared" si="3"/>
        <v>251</v>
      </c>
      <c r="N15" s="52">
        <f t="shared" si="4"/>
        <v>-0.1003584229390681</v>
      </c>
      <c r="O15" s="52">
        <f t="shared" si="5"/>
        <v>6.3559322033898302E-2</v>
      </c>
      <c r="P15" s="53">
        <v>63</v>
      </c>
      <c r="Q15" s="53">
        <v>181</v>
      </c>
      <c r="R15" s="13">
        <f t="shared" si="6"/>
        <v>244</v>
      </c>
      <c r="S15" s="52">
        <f t="shared" si="7"/>
        <v>-2.7888446215139442E-2</v>
      </c>
      <c r="T15" s="52">
        <f t="shared" si="8"/>
        <v>3.3898305084745763E-2</v>
      </c>
      <c r="U15" s="53">
        <v>91</v>
      </c>
      <c r="V15" s="53">
        <v>206</v>
      </c>
      <c r="W15" s="13">
        <f t="shared" si="9"/>
        <v>297</v>
      </c>
      <c r="X15" s="52">
        <f t="shared" si="10"/>
        <v>0.21721311475409835</v>
      </c>
      <c r="Y15" s="52">
        <f t="shared" si="11"/>
        <v>0.25847457627118642</v>
      </c>
    </row>
    <row r="16" spans="3:25">
      <c r="C16" s="51" t="s">
        <v>83</v>
      </c>
      <c r="D16" s="13">
        <v>88</v>
      </c>
      <c r="E16" s="13">
        <v>215</v>
      </c>
      <c r="F16" s="13">
        <f t="shared" si="0"/>
        <v>303</v>
      </c>
      <c r="G16" s="13">
        <v>77</v>
      </c>
      <c r="H16" s="13">
        <v>219</v>
      </c>
      <c r="I16" s="13">
        <f t="shared" si="1"/>
        <v>296</v>
      </c>
      <c r="J16" s="52">
        <f t="shared" si="2"/>
        <v>-2.3102310231023101E-2</v>
      </c>
      <c r="K16" s="13">
        <v>70</v>
      </c>
      <c r="L16" s="13">
        <v>154</v>
      </c>
      <c r="M16" s="13">
        <f t="shared" si="3"/>
        <v>224</v>
      </c>
      <c r="N16" s="52">
        <f t="shared" si="4"/>
        <v>-0.24324324324324326</v>
      </c>
      <c r="O16" s="52">
        <f t="shared" si="5"/>
        <v>-0.26072607260726072</v>
      </c>
      <c r="P16" s="53">
        <v>68</v>
      </c>
      <c r="Q16" s="53">
        <v>178</v>
      </c>
      <c r="R16" s="13">
        <f t="shared" si="6"/>
        <v>246</v>
      </c>
      <c r="S16" s="52">
        <f t="shared" si="7"/>
        <v>9.8214285714285712E-2</v>
      </c>
      <c r="T16" s="52">
        <f t="shared" si="8"/>
        <v>-0.18811881188118812</v>
      </c>
      <c r="U16" s="53">
        <v>40</v>
      </c>
      <c r="V16" s="53">
        <v>165</v>
      </c>
      <c r="W16" s="13">
        <f t="shared" si="9"/>
        <v>205</v>
      </c>
      <c r="X16" s="52">
        <f t="shared" si="10"/>
        <v>-0.16666666666666666</v>
      </c>
      <c r="Y16" s="52">
        <f t="shared" si="11"/>
        <v>-0.32343234323432341</v>
      </c>
    </row>
    <row r="17" spans="3:25">
      <c r="C17" s="47" t="s">
        <v>38</v>
      </c>
      <c r="D17" s="48">
        <v>5216</v>
      </c>
      <c r="E17" s="48">
        <v>11222</v>
      </c>
      <c r="F17" s="48">
        <f t="shared" si="0"/>
        <v>16438</v>
      </c>
      <c r="G17" s="48">
        <v>4165</v>
      </c>
      <c r="H17" s="48">
        <v>9568</v>
      </c>
      <c r="I17" s="48">
        <f t="shared" si="1"/>
        <v>13733</v>
      </c>
      <c r="J17" s="49">
        <f t="shared" si="2"/>
        <v>-0.16455773208419516</v>
      </c>
      <c r="K17" s="48">
        <v>2899</v>
      </c>
      <c r="L17" s="48">
        <v>7288</v>
      </c>
      <c r="M17" s="48">
        <f t="shared" si="3"/>
        <v>10187</v>
      </c>
      <c r="N17" s="49">
        <f t="shared" si="4"/>
        <v>-0.25821015073181386</v>
      </c>
      <c r="O17" s="49">
        <f t="shared" si="5"/>
        <v>-0.38027740601046356</v>
      </c>
      <c r="P17" s="50">
        <v>3424</v>
      </c>
      <c r="Q17" s="50">
        <v>9221</v>
      </c>
      <c r="R17" s="48">
        <f t="shared" si="6"/>
        <v>12645</v>
      </c>
      <c r="S17" s="49">
        <f t="shared" si="7"/>
        <v>0.241287915971336</v>
      </c>
      <c r="T17" s="49">
        <f t="shared" si="8"/>
        <v>-0.23074583282637789</v>
      </c>
      <c r="U17" s="50">
        <v>2633</v>
      </c>
      <c r="V17" s="50">
        <v>7704</v>
      </c>
      <c r="W17" s="48">
        <f t="shared" si="9"/>
        <v>10337</v>
      </c>
      <c r="X17" s="49">
        <f t="shared" si="10"/>
        <v>-0.18252273625939106</v>
      </c>
      <c r="Y17" s="49">
        <f t="shared" si="11"/>
        <v>-0.37115220829784645</v>
      </c>
    </row>
    <row r="18" spans="3:25">
      <c r="C18" s="51" t="s">
        <v>84</v>
      </c>
      <c r="D18" s="13">
        <v>318</v>
      </c>
      <c r="E18" s="13">
        <v>794</v>
      </c>
      <c r="F18" s="13">
        <f t="shared" si="0"/>
        <v>1112</v>
      </c>
      <c r="G18" s="13">
        <v>263</v>
      </c>
      <c r="H18" s="13">
        <v>713</v>
      </c>
      <c r="I18" s="13">
        <f t="shared" si="1"/>
        <v>976</v>
      </c>
      <c r="J18" s="52">
        <f t="shared" si="2"/>
        <v>-0.1223021582733813</v>
      </c>
      <c r="K18" s="13">
        <v>211</v>
      </c>
      <c r="L18" s="13">
        <v>590</v>
      </c>
      <c r="M18" s="13">
        <f t="shared" si="3"/>
        <v>801</v>
      </c>
      <c r="N18" s="52">
        <f t="shared" si="4"/>
        <v>-0.17930327868852458</v>
      </c>
      <c r="O18" s="52">
        <f t="shared" si="5"/>
        <v>-0.27967625899280574</v>
      </c>
      <c r="P18" s="53">
        <v>293</v>
      </c>
      <c r="Q18" s="53">
        <v>720</v>
      </c>
      <c r="R18" s="13">
        <f t="shared" si="6"/>
        <v>1013</v>
      </c>
      <c r="S18" s="52">
        <f t="shared" si="7"/>
        <v>0.26466916354556802</v>
      </c>
      <c r="T18" s="52">
        <f t="shared" si="8"/>
        <v>-8.9028776978417268E-2</v>
      </c>
      <c r="U18" s="53">
        <v>228</v>
      </c>
      <c r="V18" s="53">
        <v>676</v>
      </c>
      <c r="W18" s="13">
        <f t="shared" si="9"/>
        <v>904</v>
      </c>
      <c r="X18" s="52">
        <f t="shared" si="10"/>
        <v>-0.10760118460019744</v>
      </c>
      <c r="Y18" s="52">
        <f t="shared" si="11"/>
        <v>-0.18705035971223022</v>
      </c>
    </row>
    <row r="19" spans="3:25">
      <c r="C19" s="51" t="s">
        <v>85</v>
      </c>
      <c r="D19" s="13">
        <v>90</v>
      </c>
      <c r="E19" s="13">
        <v>223</v>
      </c>
      <c r="F19" s="13">
        <f t="shared" si="0"/>
        <v>313</v>
      </c>
      <c r="G19" s="13">
        <v>74</v>
      </c>
      <c r="H19" s="13">
        <v>236</v>
      </c>
      <c r="I19" s="13">
        <f t="shared" si="1"/>
        <v>310</v>
      </c>
      <c r="J19" s="52">
        <f t="shared" si="2"/>
        <v>-9.5846645367412137E-3</v>
      </c>
      <c r="K19" s="13">
        <v>51</v>
      </c>
      <c r="L19" s="13">
        <v>192</v>
      </c>
      <c r="M19" s="13">
        <f t="shared" si="3"/>
        <v>243</v>
      </c>
      <c r="N19" s="52">
        <f t="shared" si="4"/>
        <v>-0.21612903225806451</v>
      </c>
      <c r="O19" s="52">
        <f t="shared" si="5"/>
        <v>-0.22364217252396165</v>
      </c>
      <c r="P19" s="53">
        <v>78</v>
      </c>
      <c r="Q19" s="53">
        <v>255</v>
      </c>
      <c r="R19" s="13">
        <f t="shared" si="6"/>
        <v>333</v>
      </c>
      <c r="S19" s="52">
        <f t="shared" si="7"/>
        <v>0.37037037037037035</v>
      </c>
      <c r="T19" s="52">
        <f t="shared" si="8"/>
        <v>6.3897763578274758E-2</v>
      </c>
      <c r="U19" s="53">
        <v>84</v>
      </c>
      <c r="V19" s="53">
        <v>278</v>
      </c>
      <c r="W19" s="13">
        <f t="shared" si="9"/>
        <v>362</v>
      </c>
      <c r="X19" s="52">
        <f t="shared" si="10"/>
        <v>8.7087087087087081E-2</v>
      </c>
      <c r="Y19" s="52">
        <f t="shared" si="11"/>
        <v>0.15654952076677317</v>
      </c>
    </row>
    <row r="20" spans="3:25">
      <c r="C20" s="51" t="s">
        <v>78</v>
      </c>
      <c r="D20" s="13">
        <v>1080</v>
      </c>
      <c r="E20" s="13">
        <v>2268</v>
      </c>
      <c r="F20" s="13">
        <f t="shared" si="0"/>
        <v>3348</v>
      </c>
      <c r="G20" s="13">
        <v>890</v>
      </c>
      <c r="H20" s="13">
        <v>1922</v>
      </c>
      <c r="I20" s="13">
        <f t="shared" si="1"/>
        <v>2812</v>
      </c>
      <c r="J20" s="52">
        <f t="shared" si="2"/>
        <v>-0.16009557945041816</v>
      </c>
      <c r="K20" s="13">
        <v>371</v>
      </c>
      <c r="L20" s="13">
        <v>914</v>
      </c>
      <c r="M20" s="13">
        <f t="shared" si="3"/>
        <v>1285</v>
      </c>
      <c r="N20" s="52">
        <f t="shared" si="4"/>
        <v>-0.5430298719772404</v>
      </c>
      <c r="O20" s="52">
        <f t="shared" si="5"/>
        <v>-0.6161887694145759</v>
      </c>
      <c r="P20" s="53">
        <v>646</v>
      </c>
      <c r="Q20" s="53">
        <v>1698</v>
      </c>
      <c r="R20" s="13">
        <f t="shared" si="6"/>
        <v>2344</v>
      </c>
      <c r="S20" s="52">
        <f t="shared" si="7"/>
        <v>0.824124513618677</v>
      </c>
      <c r="T20" s="52">
        <f t="shared" si="8"/>
        <v>-0.29988052568697732</v>
      </c>
      <c r="U20" s="53">
        <v>347</v>
      </c>
      <c r="V20" s="53">
        <v>979</v>
      </c>
      <c r="W20" s="13">
        <f t="shared" si="9"/>
        <v>1326</v>
      </c>
      <c r="X20" s="52">
        <f t="shared" si="10"/>
        <v>-0.43430034129692835</v>
      </c>
      <c r="Y20" s="52">
        <f t="shared" si="11"/>
        <v>-0.60394265232974909</v>
      </c>
    </row>
    <row r="21" spans="3:25">
      <c r="C21" s="51" t="s">
        <v>77</v>
      </c>
      <c r="D21" s="13">
        <v>432</v>
      </c>
      <c r="E21" s="13">
        <v>934</v>
      </c>
      <c r="F21" s="13">
        <f t="shared" si="0"/>
        <v>1366</v>
      </c>
      <c r="G21" s="13">
        <v>358</v>
      </c>
      <c r="H21" s="13">
        <v>709</v>
      </c>
      <c r="I21" s="13">
        <f t="shared" si="1"/>
        <v>1067</v>
      </c>
      <c r="J21" s="52">
        <f t="shared" si="2"/>
        <v>-0.21888726207906295</v>
      </c>
      <c r="K21" s="13">
        <v>226</v>
      </c>
      <c r="L21" s="13">
        <v>534</v>
      </c>
      <c r="M21" s="13">
        <f t="shared" si="3"/>
        <v>760</v>
      </c>
      <c r="N21" s="52">
        <f t="shared" si="4"/>
        <v>-0.28772258669165884</v>
      </c>
      <c r="O21" s="52">
        <f t="shared" si="5"/>
        <v>-0.44363103953147875</v>
      </c>
      <c r="P21" s="53">
        <v>185</v>
      </c>
      <c r="Q21" s="53">
        <v>612</v>
      </c>
      <c r="R21" s="13">
        <f t="shared" si="6"/>
        <v>797</v>
      </c>
      <c r="S21" s="52">
        <f t="shared" si="7"/>
        <v>4.8684210526315788E-2</v>
      </c>
      <c r="T21" s="52">
        <f t="shared" si="8"/>
        <v>-0.41654465592972184</v>
      </c>
      <c r="U21" s="53">
        <v>92</v>
      </c>
      <c r="V21" s="53">
        <v>422</v>
      </c>
      <c r="W21" s="13">
        <f t="shared" si="9"/>
        <v>514</v>
      </c>
      <c r="X21" s="52">
        <f t="shared" si="10"/>
        <v>-0.35508155583437895</v>
      </c>
      <c r="Y21" s="52">
        <f t="shared" si="11"/>
        <v>-0.62371888726207902</v>
      </c>
    </row>
    <row r="22" spans="3:25">
      <c r="C22" s="51" t="s">
        <v>76</v>
      </c>
      <c r="D22" s="13">
        <v>225</v>
      </c>
      <c r="E22" s="13">
        <v>484</v>
      </c>
      <c r="F22" s="13">
        <f t="shared" si="0"/>
        <v>709</v>
      </c>
      <c r="G22" s="13">
        <v>192</v>
      </c>
      <c r="H22" s="13">
        <v>460</v>
      </c>
      <c r="I22" s="13">
        <f t="shared" si="1"/>
        <v>652</v>
      </c>
      <c r="J22" s="52">
        <f t="shared" si="2"/>
        <v>-8.0394922425952045E-2</v>
      </c>
      <c r="K22" s="13">
        <v>123</v>
      </c>
      <c r="L22" s="13">
        <v>318</v>
      </c>
      <c r="M22" s="13">
        <f t="shared" si="3"/>
        <v>441</v>
      </c>
      <c r="N22" s="52">
        <f t="shared" si="4"/>
        <v>-0.32361963190184051</v>
      </c>
      <c r="O22" s="52">
        <f t="shared" si="5"/>
        <v>-0.37799717912552894</v>
      </c>
      <c r="P22" s="53">
        <v>138</v>
      </c>
      <c r="Q22" s="53">
        <v>389</v>
      </c>
      <c r="R22" s="13">
        <f t="shared" si="6"/>
        <v>527</v>
      </c>
      <c r="S22" s="52">
        <f t="shared" si="7"/>
        <v>0.19501133786848074</v>
      </c>
      <c r="T22" s="52">
        <f t="shared" si="8"/>
        <v>-0.25669957686882933</v>
      </c>
      <c r="U22" s="53">
        <v>120</v>
      </c>
      <c r="V22" s="53">
        <v>418</v>
      </c>
      <c r="W22" s="13">
        <f t="shared" si="9"/>
        <v>538</v>
      </c>
      <c r="X22" s="52">
        <f t="shared" si="10"/>
        <v>2.0872865275142316E-2</v>
      </c>
      <c r="Y22" s="52">
        <f t="shared" si="11"/>
        <v>-0.24118476727785615</v>
      </c>
    </row>
    <row r="23" spans="3:25">
      <c r="C23" s="51" t="s">
        <v>75</v>
      </c>
      <c r="D23" s="13">
        <v>962</v>
      </c>
      <c r="E23" s="13">
        <v>2205</v>
      </c>
      <c r="F23" s="13">
        <f t="shared" si="0"/>
        <v>3167</v>
      </c>
      <c r="G23" s="13">
        <v>673</v>
      </c>
      <c r="H23" s="13">
        <v>1596</v>
      </c>
      <c r="I23" s="13">
        <f t="shared" si="1"/>
        <v>2269</v>
      </c>
      <c r="J23" s="52">
        <f t="shared" si="2"/>
        <v>-0.28354910009472689</v>
      </c>
      <c r="K23" s="13">
        <v>550</v>
      </c>
      <c r="L23" s="13">
        <v>1332</v>
      </c>
      <c r="M23" s="13">
        <f t="shared" si="3"/>
        <v>1882</v>
      </c>
      <c r="N23" s="52">
        <f t="shared" si="4"/>
        <v>-0.17055971793741737</v>
      </c>
      <c r="O23" s="52">
        <f t="shared" si="5"/>
        <v>-0.40574676349857908</v>
      </c>
      <c r="P23" s="53">
        <v>546</v>
      </c>
      <c r="Q23" s="53">
        <v>1513</v>
      </c>
      <c r="R23" s="13">
        <f t="shared" si="6"/>
        <v>2059</v>
      </c>
      <c r="S23" s="52">
        <f t="shared" si="7"/>
        <v>9.4048884165781083E-2</v>
      </c>
      <c r="T23" s="52">
        <f t="shared" si="8"/>
        <v>-0.34985790969371644</v>
      </c>
      <c r="U23" s="53">
        <v>454</v>
      </c>
      <c r="V23" s="53">
        <v>1235</v>
      </c>
      <c r="W23" s="13">
        <f t="shared" si="9"/>
        <v>1689</v>
      </c>
      <c r="X23" s="52">
        <f t="shared" si="10"/>
        <v>-0.17969888295288974</v>
      </c>
      <c r="Y23" s="52">
        <f t="shared" si="11"/>
        <v>-0.46668771708241236</v>
      </c>
    </row>
    <row r="24" spans="3:25">
      <c r="C24" s="51" t="s">
        <v>74</v>
      </c>
      <c r="D24" s="13">
        <v>406</v>
      </c>
      <c r="E24" s="13">
        <v>728</v>
      </c>
      <c r="F24" s="13">
        <f t="shared" si="0"/>
        <v>1134</v>
      </c>
      <c r="G24" s="13">
        <v>279</v>
      </c>
      <c r="H24" s="13">
        <v>564</v>
      </c>
      <c r="I24" s="13">
        <f t="shared" si="1"/>
        <v>843</v>
      </c>
      <c r="J24" s="52">
        <f t="shared" si="2"/>
        <v>-0.25661375661375663</v>
      </c>
      <c r="K24" s="13">
        <v>188</v>
      </c>
      <c r="L24" s="13">
        <v>432</v>
      </c>
      <c r="M24" s="13">
        <f t="shared" si="3"/>
        <v>620</v>
      </c>
      <c r="N24" s="52">
        <f t="shared" si="4"/>
        <v>-0.26453143534994067</v>
      </c>
      <c r="O24" s="52">
        <f t="shared" si="5"/>
        <v>-0.4532627865961199</v>
      </c>
      <c r="P24" s="53">
        <v>221</v>
      </c>
      <c r="Q24" s="53">
        <v>539</v>
      </c>
      <c r="R24" s="13">
        <f t="shared" si="6"/>
        <v>760</v>
      </c>
      <c r="S24" s="52">
        <f t="shared" si="7"/>
        <v>0.22580645161290322</v>
      </c>
      <c r="T24" s="52">
        <f t="shared" si="8"/>
        <v>-0.32980599647266312</v>
      </c>
      <c r="U24" s="53">
        <v>173</v>
      </c>
      <c r="V24" s="53">
        <v>393</v>
      </c>
      <c r="W24" s="13">
        <f t="shared" si="9"/>
        <v>566</v>
      </c>
      <c r="X24" s="52">
        <f t="shared" si="10"/>
        <v>-0.25526315789473686</v>
      </c>
      <c r="Y24" s="52">
        <f t="shared" si="11"/>
        <v>-0.50088183421516752</v>
      </c>
    </row>
    <row r="25" spans="3:25">
      <c r="C25" s="51" t="s">
        <v>73</v>
      </c>
      <c r="D25" s="13">
        <v>217</v>
      </c>
      <c r="E25" s="13">
        <v>550</v>
      </c>
      <c r="F25" s="13">
        <f t="shared" si="0"/>
        <v>767</v>
      </c>
      <c r="G25" s="13">
        <v>170</v>
      </c>
      <c r="H25" s="13">
        <v>493</v>
      </c>
      <c r="I25" s="13">
        <f t="shared" si="1"/>
        <v>663</v>
      </c>
      <c r="J25" s="52">
        <f t="shared" si="2"/>
        <v>-0.13559322033898305</v>
      </c>
      <c r="K25" s="13">
        <v>136</v>
      </c>
      <c r="L25" s="13">
        <v>420</v>
      </c>
      <c r="M25" s="13">
        <f t="shared" si="3"/>
        <v>556</v>
      </c>
      <c r="N25" s="52">
        <f t="shared" si="4"/>
        <v>-0.16138763197586728</v>
      </c>
      <c r="O25" s="52">
        <f t="shared" si="5"/>
        <v>-0.27509778357235987</v>
      </c>
      <c r="P25" s="53">
        <v>139</v>
      </c>
      <c r="Q25" s="53">
        <v>423</v>
      </c>
      <c r="R25" s="13">
        <f t="shared" si="6"/>
        <v>562</v>
      </c>
      <c r="S25" s="52">
        <f t="shared" si="7"/>
        <v>1.0791366906474821E-2</v>
      </c>
      <c r="T25" s="52">
        <f t="shared" si="8"/>
        <v>-0.26727509778357234</v>
      </c>
      <c r="U25" s="53">
        <v>74</v>
      </c>
      <c r="V25" s="53">
        <v>358</v>
      </c>
      <c r="W25" s="13">
        <f t="shared" si="9"/>
        <v>432</v>
      </c>
      <c r="X25" s="52">
        <f t="shared" si="10"/>
        <v>-0.23131672597864769</v>
      </c>
      <c r="Y25" s="52">
        <f t="shared" si="11"/>
        <v>-0.4367666232073012</v>
      </c>
    </row>
    <row r="26" spans="3:25">
      <c r="C26" s="51" t="s">
        <v>72</v>
      </c>
      <c r="D26" s="13">
        <v>1486</v>
      </c>
      <c r="E26" s="13">
        <v>3036</v>
      </c>
      <c r="F26" s="13">
        <f t="shared" si="0"/>
        <v>4522</v>
      </c>
      <c r="G26" s="13">
        <v>1266</v>
      </c>
      <c r="H26" s="13">
        <v>2875</v>
      </c>
      <c r="I26" s="13">
        <f t="shared" si="1"/>
        <v>4141</v>
      </c>
      <c r="J26" s="52">
        <f t="shared" si="2"/>
        <v>-8.4254754533392304E-2</v>
      </c>
      <c r="K26" s="13">
        <v>1043</v>
      </c>
      <c r="L26" s="13">
        <v>2556</v>
      </c>
      <c r="M26" s="13">
        <f t="shared" si="3"/>
        <v>3599</v>
      </c>
      <c r="N26" s="52">
        <f t="shared" si="4"/>
        <v>-0.13088625935764309</v>
      </c>
      <c r="O26" s="52">
        <f t="shared" si="5"/>
        <v>-0.20411322423706324</v>
      </c>
      <c r="P26" s="53">
        <v>1178</v>
      </c>
      <c r="Q26" s="53">
        <v>3072</v>
      </c>
      <c r="R26" s="13">
        <f t="shared" si="6"/>
        <v>4250</v>
      </c>
      <c r="S26" s="52">
        <f t="shared" si="7"/>
        <v>0.18088357877188108</v>
      </c>
      <c r="T26" s="52">
        <f t="shared" si="8"/>
        <v>-6.0150375939849621E-2</v>
      </c>
      <c r="U26" s="53">
        <v>1061</v>
      </c>
      <c r="V26" s="53">
        <v>2945</v>
      </c>
      <c r="W26" s="13">
        <f t="shared" si="9"/>
        <v>4006</v>
      </c>
      <c r="X26" s="52">
        <f t="shared" si="10"/>
        <v>-5.741176470588235E-2</v>
      </c>
      <c r="Y26" s="52">
        <f t="shared" si="11"/>
        <v>-0.11410880141530297</v>
      </c>
    </row>
    <row r="27" spans="3:25">
      <c r="C27" s="47" t="s">
        <v>39</v>
      </c>
      <c r="D27" s="48">
        <v>2867</v>
      </c>
      <c r="E27" s="48">
        <v>5729</v>
      </c>
      <c r="F27" s="48">
        <f t="shared" si="0"/>
        <v>8596</v>
      </c>
      <c r="G27" s="48">
        <v>2363</v>
      </c>
      <c r="H27" s="48">
        <v>5066</v>
      </c>
      <c r="I27" s="48">
        <f t="shared" si="1"/>
        <v>7429</v>
      </c>
      <c r="J27" s="49">
        <f t="shared" si="2"/>
        <v>-0.13576081898557468</v>
      </c>
      <c r="K27" s="48">
        <v>1524</v>
      </c>
      <c r="L27" s="48">
        <v>3723</v>
      </c>
      <c r="M27" s="48">
        <f t="shared" si="3"/>
        <v>5247</v>
      </c>
      <c r="N27" s="49">
        <f t="shared" si="4"/>
        <v>-0.29371382420244985</v>
      </c>
      <c r="O27" s="49">
        <f t="shared" si="5"/>
        <v>-0.38959981386691483</v>
      </c>
      <c r="P27" s="50">
        <v>1540</v>
      </c>
      <c r="Q27" s="50">
        <v>4227</v>
      </c>
      <c r="R27" s="48">
        <f t="shared" si="6"/>
        <v>5767</v>
      </c>
      <c r="S27" s="49">
        <f t="shared" si="7"/>
        <v>9.9104250047646281E-2</v>
      </c>
      <c r="T27" s="49">
        <f t="shared" si="8"/>
        <v>-0.32910656119125176</v>
      </c>
      <c r="U27" s="50">
        <v>883</v>
      </c>
      <c r="V27" s="50">
        <v>2620</v>
      </c>
      <c r="W27" s="48">
        <f t="shared" si="9"/>
        <v>3503</v>
      </c>
      <c r="X27" s="49">
        <f t="shared" si="10"/>
        <v>-0.39257846367262006</v>
      </c>
      <c r="Y27" s="49">
        <f t="shared" si="11"/>
        <v>-0.59248487668683103</v>
      </c>
    </row>
    <row r="28" spans="3:25">
      <c r="C28" s="51" t="s">
        <v>71</v>
      </c>
      <c r="D28" s="13">
        <v>698</v>
      </c>
      <c r="E28" s="13">
        <v>1519</v>
      </c>
      <c r="F28" s="13">
        <f t="shared" si="0"/>
        <v>2217</v>
      </c>
      <c r="G28" s="13">
        <v>515</v>
      </c>
      <c r="H28" s="13">
        <v>1111</v>
      </c>
      <c r="I28" s="13">
        <f t="shared" si="1"/>
        <v>1626</v>
      </c>
      <c r="J28" s="52">
        <f t="shared" si="2"/>
        <v>-0.26657645466847091</v>
      </c>
      <c r="K28" s="13">
        <v>377</v>
      </c>
      <c r="L28" s="13">
        <v>972</v>
      </c>
      <c r="M28" s="13">
        <f t="shared" si="3"/>
        <v>1349</v>
      </c>
      <c r="N28" s="52">
        <f t="shared" si="4"/>
        <v>-0.17035670356703567</v>
      </c>
      <c r="O28" s="52">
        <f t="shared" si="5"/>
        <v>-0.39152007216959855</v>
      </c>
      <c r="P28" s="53">
        <v>333</v>
      </c>
      <c r="Q28" s="53">
        <v>954</v>
      </c>
      <c r="R28" s="13">
        <f t="shared" si="6"/>
        <v>1287</v>
      </c>
      <c r="S28" s="52">
        <f t="shared" si="7"/>
        <v>-4.595997034840623E-2</v>
      </c>
      <c r="T28" s="52">
        <f t="shared" si="8"/>
        <v>-0.41948579161028415</v>
      </c>
      <c r="U28" s="53">
        <v>201</v>
      </c>
      <c r="V28" s="53">
        <v>621</v>
      </c>
      <c r="W28" s="13">
        <f t="shared" si="9"/>
        <v>822</v>
      </c>
      <c r="X28" s="52">
        <f t="shared" si="10"/>
        <v>-0.36130536130536128</v>
      </c>
      <c r="Y28" s="52">
        <f t="shared" si="11"/>
        <v>-0.62922868741542626</v>
      </c>
    </row>
    <row r="29" spans="3:25">
      <c r="C29" s="51" t="s">
        <v>61</v>
      </c>
      <c r="D29" s="13">
        <v>309</v>
      </c>
      <c r="E29" s="13">
        <v>539</v>
      </c>
      <c r="F29" s="13">
        <f t="shared" si="0"/>
        <v>848</v>
      </c>
      <c r="G29" s="13">
        <v>212</v>
      </c>
      <c r="H29" s="13">
        <v>406</v>
      </c>
      <c r="I29" s="13">
        <f t="shared" si="1"/>
        <v>618</v>
      </c>
      <c r="J29" s="52">
        <f t="shared" si="2"/>
        <v>-0.27122641509433965</v>
      </c>
      <c r="K29" s="13">
        <v>191</v>
      </c>
      <c r="L29" s="13">
        <v>378</v>
      </c>
      <c r="M29" s="13">
        <f t="shared" si="3"/>
        <v>569</v>
      </c>
      <c r="N29" s="52">
        <f t="shared" si="4"/>
        <v>-7.9288025889967639E-2</v>
      </c>
      <c r="O29" s="52">
        <f t="shared" si="5"/>
        <v>-0.32900943396226418</v>
      </c>
      <c r="P29" s="53">
        <v>209</v>
      </c>
      <c r="Q29" s="53">
        <v>459</v>
      </c>
      <c r="R29" s="13">
        <f t="shared" si="6"/>
        <v>668</v>
      </c>
      <c r="S29" s="52">
        <f t="shared" si="7"/>
        <v>0.17398945518453426</v>
      </c>
      <c r="T29" s="52">
        <f t="shared" si="8"/>
        <v>-0.21226415094339623</v>
      </c>
      <c r="U29" s="53">
        <v>161</v>
      </c>
      <c r="V29" s="53">
        <v>337</v>
      </c>
      <c r="W29" s="13">
        <f t="shared" si="9"/>
        <v>498</v>
      </c>
      <c r="X29" s="52">
        <f t="shared" si="10"/>
        <v>-0.25449101796407186</v>
      </c>
      <c r="Y29" s="52">
        <f t="shared" si="11"/>
        <v>-0.41273584905660377</v>
      </c>
    </row>
    <row r="30" spans="3:25">
      <c r="C30" s="51" t="s">
        <v>70</v>
      </c>
      <c r="D30" s="13">
        <v>1237</v>
      </c>
      <c r="E30" s="13">
        <v>2339</v>
      </c>
      <c r="F30" s="13">
        <f t="shared" si="0"/>
        <v>3576</v>
      </c>
      <c r="G30" s="13">
        <v>1202</v>
      </c>
      <c r="H30" s="13">
        <v>2522</v>
      </c>
      <c r="I30" s="13">
        <f t="shared" si="1"/>
        <v>3724</v>
      </c>
      <c r="J30" s="52">
        <f t="shared" si="2"/>
        <v>4.1387024608501119E-2</v>
      </c>
      <c r="K30" s="13">
        <v>641</v>
      </c>
      <c r="L30" s="13">
        <v>1372</v>
      </c>
      <c r="M30" s="13">
        <f t="shared" si="3"/>
        <v>2013</v>
      </c>
      <c r="N30" s="52">
        <f t="shared" si="4"/>
        <v>-0.45945220193340491</v>
      </c>
      <c r="O30" s="52">
        <f t="shared" si="5"/>
        <v>-0.43708053691275167</v>
      </c>
      <c r="P30" s="53">
        <v>709</v>
      </c>
      <c r="Q30" s="53">
        <v>1845</v>
      </c>
      <c r="R30" s="13">
        <f t="shared" si="6"/>
        <v>2554</v>
      </c>
      <c r="S30" s="52">
        <f t="shared" si="7"/>
        <v>0.26875310481867859</v>
      </c>
      <c r="T30" s="52">
        <f t="shared" si="8"/>
        <v>-0.28579418344519014</v>
      </c>
      <c r="U30" s="53">
        <v>300</v>
      </c>
      <c r="V30" s="53">
        <v>842</v>
      </c>
      <c r="W30" s="13">
        <f t="shared" si="9"/>
        <v>1142</v>
      </c>
      <c r="X30" s="52">
        <f t="shared" si="10"/>
        <v>-0.55285826155050899</v>
      </c>
      <c r="Y30" s="52">
        <f t="shared" si="11"/>
        <v>-0.68064876957494402</v>
      </c>
    </row>
    <row r="31" spans="3:25">
      <c r="C31" s="51" t="s">
        <v>62</v>
      </c>
      <c r="D31" s="13">
        <v>623</v>
      </c>
      <c r="E31" s="13">
        <v>1332</v>
      </c>
      <c r="F31" s="13">
        <f t="shared" si="0"/>
        <v>1955</v>
      </c>
      <c r="G31" s="13">
        <v>434</v>
      </c>
      <c r="H31" s="13">
        <v>1027</v>
      </c>
      <c r="I31" s="13">
        <f t="shared" si="1"/>
        <v>1461</v>
      </c>
      <c r="J31" s="52">
        <f t="shared" si="2"/>
        <v>-0.25268542199488492</v>
      </c>
      <c r="K31" s="13">
        <v>158</v>
      </c>
      <c r="L31" s="13">
        <v>1001</v>
      </c>
      <c r="M31" s="13">
        <f t="shared" si="3"/>
        <v>1159</v>
      </c>
      <c r="N31" s="52">
        <f t="shared" si="4"/>
        <v>-0.20670773442847365</v>
      </c>
      <c r="O31" s="52">
        <f t="shared" si="5"/>
        <v>-0.40716112531969312</v>
      </c>
      <c r="P31" s="53">
        <v>289</v>
      </c>
      <c r="Q31" s="53">
        <v>969</v>
      </c>
      <c r="R31" s="13">
        <f t="shared" si="6"/>
        <v>1258</v>
      </c>
      <c r="S31" s="52">
        <f t="shared" si="7"/>
        <v>8.5418464193270066E-2</v>
      </c>
      <c r="T31" s="52">
        <f t="shared" si="8"/>
        <v>-0.35652173913043478</v>
      </c>
      <c r="U31" s="53">
        <v>221</v>
      </c>
      <c r="V31" s="53">
        <v>820</v>
      </c>
      <c r="W31" s="13">
        <f t="shared" si="9"/>
        <v>1041</v>
      </c>
      <c r="X31" s="52">
        <f t="shared" si="10"/>
        <v>-0.17249602543720191</v>
      </c>
      <c r="Y31" s="52">
        <f t="shared" si="11"/>
        <v>-0.46751918158567773</v>
      </c>
    </row>
    <row r="32" spans="3:25">
      <c r="C32" s="47" t="s">
        <v>40</v>
      </c>
      <c r="D32" s="48">
        <v>1008</v>
      </c>
      <c r="E32" s="48">
        <v>2519</v>
      </c>
      <c r="F32" s="48">
        <f t="shared" si="0"/>
        <v>3527</v>
      </c>
      <c r="G32" s="48">
        <v>802</v>
      </c>
      <c r="H32" s="48">
        <v>2037</v>
      </c>
      <c r="I32" s="48">
        <f t="shared" si="1"/>
        <v>2839</v>
      </c>
      <c r="J32" s="49">
        <f t="shared" si="2"/>
        <v>-0.19506662886305642</v>
      </c>
      <c r="K32" s="48">
        <v>576</v>
      </c>
      <c r="L32" s="48">
        <v>1718</v>
      </c>
      <c r="M32" s="48">
        <f t="shared" si="3"/>
        <v>2294</v>
      </c>
      <c r="N32" s="49">
        <f t="shared" si="4"/>
        <v>-0.19196900317013033</v>
      </c>
      <c r="O32" s="49">
        <f t="shared" si="5"/>
        <v>-0.34958888573858804</v>
      </c>
      <c r="P32" s="50">
        <v>493</v>
      </c>
      <c r="Q32" s="50">
        <v>1817</v>
      </c>
      <c r="R32" s="48">
        <f t="shared" si="6"/>
        <v>2310</v>
      </c>
      <c r="S32" s="49">
        <f t="shared" si="7"/>
        <v>6.9747166521360072E-3</v>
      </c>
      <c r="T32" s="49">
        <f t="shared" si="8"/>
        <v>-0.34505245250921462</v>
      </c>
      <c r="U32" s="50">
        <v>419</v>
      </c>
      <c r="V32" s="50">
        <v>1432</v>
      </c>
      <c r="W32" s="48">
        <f t="shared" si="9"/>
        <v>1851</v>
      </c>
      <c r="X32" s="49">
        <f t="shared" si="10"/>
        <v>-0.19870129870129871</v>
      </c>
      <c r="Y32" s="49">
        <f t="shared" si="11"/>
        <v>-0.47519138077686418</v>
      </c>
    </row>
    <row r="33" spans="3:25">
      <c r="C33" s="51" t="s">
        <v>69</v>
      </c>
      <c r="D33" s="13">
        <v>362</v>
      </c>
      <c r="E33" s="13">
        <v>999</v>
      </c>
      <c r="F33" s="13">
        <f t="shared" si="0"/>
        <v>1361</v>
      </c>
      <c r="G33" s="13">
        <v>294</v>
      </c>
      <c r="H33" s="13">
        <v>861</v>
      </c>
      <c r="I33" s="13">
        <f t="shared" si="1"/>
        <v>1155</v>
      </c>
      <c r="J33" s="52">
        <f t="shared" si="2"/>
        <v>-0.15135929463629685</v>
      </c>
      <c r="K33" s="13">
        <v>215</v>
      </c>
      <c r="L33" s="13">
        <v>745</v>
      </c>
      <c r="M33" s="13">
        <f t="shared" si="3"/>
        <v>960</v>
      </c>
      <c r="N33" s="52">
        <f t="shared" si="4"/>
        <v>-0.16883116883116883</v>
      </c>
      <c r="O33" s="52">
        <f t="shared" si="5"/>
        <v>-0.29463629684055842</v>
      </c>
      <c r="P33" s="53">
        <v>235</v>
      </c>
      <c r="Q33" s="53">
        <v>827</v>
      </c>
      <c r="R33" s="13">
        <f t="shared" si="6"/>
        <v>1062</v>
      </c>
      <c r="S33" s="52">
        <f t="shared" si="7"/>
        <v>0.10625</v>
      </c>
      <c r="T33" s="52">
        <f t="shared" si="8"/>
        <v>-0.21969140337986776</v>
      </c>
      <c r="U33" s="53">
        <v>168</v>
      </c>
      <c r="V33" s="53">
        <v>671</v>
      </c>
      <c r="W33" s="13">
        <f t="shared" si="9"/>
        <v>839</v>
      </c>
      <c r="X33" s="52">
        <f t="shared" si="10"/>
        <v>-0.20998116760828625</v>
      </c>
      <c r="Y33" s="52">
        <f t="shared" si="11"/>
        <v>-0.38354151359294636</v>
      </c>
    </row>
    <row r="34" spans="3:25">
      <c r="C34" s="51" t="s">
        <v>68</v>
      </c>
      <c r="D34" s="13">
        <v>149</v>
      </c>
      <c r="E34" s="13">
        <v>378</v>
      </c>
      <c r="F34" s="13">
        <f t="shared" si="0"/>
        <v>527</v>
      </c>
      <c r="G34" s="13">
        <v>113</v>
      </c>
      <c r="H34" s="13">
        <v>280</v>
      </c>
      <c r="I34" s="13">
        <f t="shared" si="1"/>
        <v>393</v>
      </c>
      <c r="J34" s="52">
        <f t="shared" si="2"/>
        <v>-0.25426944971537002</v>
      </c>
      <c r="K34" s="13">
        <v>93</v>
      </c>
      <c r="L34" s="13">
        <v>245</v>
      </c>
      <c r="M34" s="13">
        <f t="shared" si="3"/>
        <v>338</v>
      </c>
      <c r="N34" s="52">
        <f t="shared" si="4"/>
        <v>-0.13994910941475827</v>
      </c>
      <c r="O34" s="52">
        <f t="shared" si="5"/>
        <v>-0.3586337760910816</v>
      </c>
      <c r="P34" s="53">
        <v>75</v>
      </c>
      <c r="Q34" s="53">
        <v>241</v>
      </c>
      <c r="R34" s="13">
        <f t="shared" si="6"/>
        <v>316</v>
      </c>
      <c r="S34" s="52">
        <f t="shared" si="7"/>
        <v>-6.5088757396449703E-2</v>
      </c>
      <c r="T34" s="52">
        <f t="shared" si="8"/>
        <v>-0.40037950664136623</v>
      </c>
      <c r="U34" s="53">
        <v>65</v>
      </c>
      <c r="V34" s="53">
        <v>210</v>
      </c>
      <c r="W34" s="13">
        <f t="shared" si="9"/>
        <v>275</v>
      </c>
      <c r="X34" s="52">
        <f t="shared" si="10"/>
        <v>-0.12974683544303797</v>
      </c>
      <c r="Y34" s="52">
        <f t="shared" si="11"/>
        <v>-0.4781783681214421</v>
      </c>
    </row>
    <row r="35" spans="3:25">
      <c r="C35" s="51" t="s">
        <v>67</v>
      </c>
      <c r="D35" s="13">
        <v>497</v>
      </c>
      <c r="E35" s="13">
        <v>1142</v>
      </c>
      <c r="F35" s="13">
        <f t="shared" si="0"/>
        <v>1639</v>
      </c>
      <c r="G35" s="13">
        <v>395</v>
      </c>
      <c r="H35" s="13">
        <v>896</v>
      </c>
      <c r="I35" s="13">
        <f t="shared" si="1"/>
        <v>1291</v>
      </c>
      <c r="J35" s="52">
        <f t="shared" si="2"/>
        <v>-0.21232458816351435</v>
      </c>
      <c r="K35" s="13">
        <v>268</v>
      </c>
      <c r="L35" s="13">
        <v>728</v>
      </c>
      <c r="M35" s="13">
        <f t="shared" si="3"/>
        <v>996</v>
      </c>
      <c r="N35" s="52">
        <f t="shared" si="4"/>
        <v>-0.22850503485670023</v>
      </c>
      <c r="O35" s="52">
        <f t="shared" si="5"/>
        <v>-0.3923123856009762</v>
      </c>
      <c r="P35" s="53">
        <v>183</v>
      </c>
      <c r="Q35" s="53">
        <v>749</v>
      </c>
      <c r="R35" s="13">
        <f t="shared" si="6"/>
        <v>932</v>
      </c>
      <c r="S35" s="52">
        <f t="shared" si="7"/>
        <v>-6.4257028112449793E-2</v>
      </c>
      <c r="T35" s="52">
        <f t="shared" si="8"/>
        <v>-0.43136058572300184</v>
      </c>
      <c r="U35" s="53">
        <v>186</v>
      </c>
      <c r="V35" s="53">
        <v>551</v>
      </c>
      <c r="W35" s="13">
        <f t="shared" si="9"/>
        <v>737</v>
      </c>
      <c r="X35" s="52">
        <f t="shared" si="10"/>
        <v>-0.20922746781115881</v>
      </c>
      <c r="Y35" s="52">
        <f t="shared" si="11"/>
        <v>-0.55033557046979864</v>
      </c>
    </row>
    <row r="36" spans="3:25">
      <c r="C36" s="47" t="s">
        <v>41</v>
      </c>
      <c r="D36" s="48">
        <v>803</v>
      </c>
      <c r="E36" s="48">
        <v>1861</v>
      </c>
      <c r="F36" s="48">
        <f t="shared" si="0"/>
        <v>2664</v>
      </c>
      <c r="G36" s="48">
        <v>668</v>
      </c>
      <c r="H36" s="48">
        <v>1709</v>
      </c>
      <c r="I36" s="48">
        <f t="shared" si="1"/>
        <v>2377</v>
      </c>
      <c r="J36" s="49">
        <f t="shared" si="2"/>
        <v>-0.10773273273273273</v>
      </c>
      <c r="K36" s="48">
        <v>545</v>
      </c>
      <c r="L36" s="48">
        <v>1444</v>
      </c>
      <c r="M36" s="48">
        <f t="shared" si="3"/>
        <v>1989</v>
      </c>
      <c r="N36" s="49">
        <f t="shared" si="4"/>
        <v>-0.16323096339924276</v>
      </c>
      <c r="O36" s="49">
        <f t="shared" si="5"/>
        <v>-0.2533783783783784</v>
      </c>
      <c r="P36" s="50">
        <v>509</v>
      </c>
      <c r="Q36" s="50">
        <v>1507</v>
      </c>
      <c r="R36" s="48">
        <f t="shared" si="6"/>
        <v>2016</v>
      </c>
      <c r="S36" s="49">
        <f t="shared" si="7"/>
        <v>1.3574660633484163E-2</v>
      </c>
      <c r="T36" s="49">
        <f t="shared" si="8"/>
        <v>-0.24324324324324326</v>
      </c>
      <c r="U36" s="50">
        <v>398</v>
      </c>
      <c r="V36" s="50">
        <v>1123</v>
      </c>
      <c r="W36" s="48">
        <f t="shared" si="9"/>
        <v>1521</v>
      </c>
      <c r="X36" s="49">
        <f t="shared" si="10"/>
        <v>-0.24553571428571427</v>
      </c>
      <c r="Y36" s="49">
        <f t="shared" si="11"/>
        <v>-0.42905405405405406</v>
      </c>
    </row>
    <row r="37" spans="3:25">
      <c r="C37" s="51" t="s">
        <v>66</v>
      </c>
      <c r="D37" s="13">
        <v>71</v>
      </c>
      <c r="E37" s="13">
        <v>204</v>
      </c>
      <c r="F37" s="13">
        <f t="shared" si="0"/>
        <v>275</v>
      </c>
      <c r="G37" s="13">
        <v>63</v>
      </c>
      <c r="H37" s="13">
        <v>176</v>
      </c>
      <c r="I37" s="13">
        <f t="shared" si="1"/>
        <v>239</v>
      </c>
      <c r="J37" s="52">
        <f t="shared" si="2"/>
        <v>-0.13090909090909092</v>
      </c>
      <c r="K37" s="13">
        <v>48</v>
      </c>
      <c r="L37" s="13">
        <v>143</v>
      </c>
      <c r="M37" s="13">
        <f t="shared" si="3"/>
        <v>191</v>
      </c>
      <c r="N37" s="52">
        <f t="shared" si="4"/>
        <v>-0.20083682008368201</v>
      </c>
      <c r="O37" s="52">
        <f t="shared" si="5"/>
        <v>-0.30545454545454548</v>
      </c>
      <c r="P37" s="53">
        <v>34</v>
      </c>
      <c r="Q37" s="53">
        <v>143</v>
      </c>
      <c r="R37" s="13">
        <f t="shared" si="6"/>
        <v>177</v>
      </c>
      <c r="S37" s="52">
        <f t="shared" si="7"/>
        <v>-7.3298429319371722E-2</v>
      </c>
      <c r="T37" s="52">
        <f t="shared" si="8"/>
        <v>-0.35636363636363638</v>
      </c>
      <c r="U37" s="53">
        <v>54</v>
      </c>
      <c r="V37" s="53">
        <v>143</v>
      </c>
      <c r="W37" s="13">
        <f t="shared" si="9"/>
        <v>197</v>
      </c>
      <c r="X37" s="52">
        <f t="shared" si="10"/>
        <v>0.11299435028248588</v>
      </c>
      <c r="Y37" s="52">
        <f t="shared" si="11"/>
        <v>-0.28363636363636363</v>
      </c>
    </row>
    <row r="38" spans="3:25">
      <c r="C38" s="51" t="s">
        <v>65</v>
      </c>
      <c r="D38" s="13">
        <v>120</v>
      </c>
      <c r="E38" s="13">
        <v>343</v>
      </c>
      <c r="F38" s="13">
        <f t="shared" si="0"/>
        <v>463</v>
      </c>
      <c r="G38" s="13">
        <v>100</v>
      </c>
      <c r="H38" s="13">
        <v>325</v>
      </c>
      <c r="I38" s="13">
        <f t="shared" si="1"/>
        <v>425</v>
      </c>
      <c r="J38" s="52">
        <f t="shared" si="2"/>
        <v>-8.2073434125269976E-2</v>
      </c>
      <c r="K38" s="13">
        <v>105</v>
      </c>
      <c r="L38" s="13">
        <v>261</v>
      </c>
      <c r="M38" s="13">
        <f t="shared" si="3"/>
        <v>366</v>
      </c>
      <c r="N38" s="52">
        <f t="shared" si="4"/>
        <v>-0.13882352941176471</v>
      </c>
      <c r="O38" s="52">
        <f t="shared" si="5"/>
        <v>-0.20950323974082075</v>
      </c>
      <c r="P38" s="53">
        <v>106</v>
      </c>
      <c r="Q38" s="53">
        <v>324</v>
      </c>
      <c r="R38" s="13">
        <f t="shared" si="6"/>
        <v>430</v>
      </c>
      <c r="S38" s="52">
        <f t="shared" si="7"/>
        <v>0.17486338797814208</v>
      </c>
      <c r="T38" s="52">
        <f t="shared" si="8"/>
        <v>-7.1274298056155511E-2</v>
      </c>
      <c r="U38" s="53">
        <v>93</v>
      </c>
      <c r="V38" s="53">
        <v>246</v>
      </c>
      <c r="W38" s="13">
        <f t="shared" si="9"/>
        <v>339</v>
      </c>
      <c r="X38" s="52">
        <f t="shared" si="10"/>
        <v>-0.21162790697674419</v>
      </c>
      <c r="Y38" s="52">
        <f t="shared" si="11"/>
        <v>-0.2678185745140389</v>
      </c>
    </row>
    <row r="39" spans="3:25">
      <c r="C39" s="51" t="s">
        <v>64</v>
      </c>
      <c r="D39" s="13">
        <v>492</v>
      </c>
      <c r="E39" s="13">
        <v>1109</v>
      </c>
      <c r="F39" s="13">
        <f t="shared" si="0"/>
        <v>1601</v>
      </c>
      <c r="G39" s="13">
        <v>421</v>
      </c>
      <c r="H39" s="13">
        <v>1021</v>
      </c>
      <c r="I39" s="13">
        <f t="shared" si="1"/>
        <v>1442</v>
      </c>
      <c r="J39" s="52">
        <f t="shared" si="2"/>
        <v>-9.9312929419113058E-2</v>
      </c>
      <c r="K39" s="13">
        <v>315</v>
      </c>
      <c r="L39" s="13">
        <v>873</v>
      </c>
      <c r="M39" s="13">
        <f t="shared" si="3"/>
        <v>1188</v>
      </c>
      <c r="N39" s="52">
        <f t="shared" si="4"/>
        <v>-0.17614424410540916</v>
      </c>
      <c r="O39" s="52">
        <f t="shared" si="5"/>
        <v>-0.25796377264209869</v>
      </c>
      <c r="P39" s="53">
        <v>314</v>
      </c>
      <c r="Q39" s="53">
        <v>876</v>
      </c>
      <c r="R39" s="13">
        <f t="shared" si="6"/>
        <v>1190</v>
      </c>
      <c r="S39" s="52">
        <f t="shared" si="7"/>
        <v>1.6835016835016834E-3</v>
      </c>
      <c r="T39" s="52">
        <f t="shared" si="8"/>
        <v>-0.25671455340412241</v>
      </c>
      <c r="U39" s="53">
        <v>210</v>
      </c>
      <c r="V39" s="53">
        <v>631</v>
      </c>
      <c r="W39" s="13">
        <f t="shared" si="9"/>
        <v>841</v>
      </c>
      <c r="X39" s="52">
        <f t="shared" si="10"/>
        <v>-0.29327731092436976</v>
      </c>
      <c r="Y39" s="52">
        <f t="shared" si="11"/>
        <v>-0.47470331043098063</v>
      </c>
    </row>
    <row r="40" spans="3:25">
      <c r="C40" s="68" t="s">
        <v>63</v>
      </c>
      <c r="D40" s="108">
        <v>120</v>
      </c>
      <c r="E40" s="108">
        <v>205</v>
      </c>
      <c r="F40" s="108">
        <f t="shared" si="0"/>
        <v>325</v>
      </c>
      <c r="G40" s="108">
        <v>84</v>
      </c>
      <c r="H40" s="108">
        <v>187</v>
      </c>
      <c r="I40" s="108">
        <f t="shared" si="1"/>
        <v>271</v>
      </c>
      <c r="J40" s="69">
        <f t="shared" si="2"/>
        <v>-0.16615384615384615</v>
      </c>
      <c r="K40" s="108">
        <v>77</v>
      </c>
      <c r="L40" s="108">
        <v>167</v>
      </c>
      <c r="M40" s="108">
        <f t="shared" si="3"/>
        <v>244</v>
      </c>
      <c r="N40" s="69">
        <f t="shared" si="4"/>
        <v>-9.9630996309963096E-2</v>
      </c>
      <c r="O40" s="69">
        <f t="shared" si="5"/>
        <v>-0.24923076923076923</v>
      </c>
      <c r="P40" s="70">
        <v>55</v>
      </c>
      <c r="Q40" s="70">
        <v>164</v>
      </c>
      <c r="R40" s="108">
        <f t="shared" si="6"/>
        <v>219</v>
      </c>
      <c r="S40" s="69">
        <f t="shared" si="7"/>
        <v>-0.10245901639344263</v>
      </c>
      <c r="T40" s="69">
        <f t="shared" si="8"/>
        <v>-0.32615384615384613</v>
      </c>
      <c r="U40" s="70">
        <v>41</v>
      </c>
      <c r="V40" s="70">
        <v>103</v>
      </c>
      <c r="W40" s="108">
        <f t="shared" si="9"/>
        <v>144</v>
      </c>
      <c r="X40" s="69">
        <f t="shared" si="10"/>
        <v>-0.34246575342465752</v>
      </c>
      <c r="Y40" s="69">
        <f t="shared" si="11"/>
        <v>-0.55692307692307697</v>
      </c>
    </row>
    <row r="41" spans="3:25">
      <c r="C41" s="66" t="s">
        <v>123</v>
      </c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</row>
    <row r="42" spans="3:25">
      <c r="C42" s="54" t="s">
        <v>17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</row>
    <row r="43" spans="3:25">
      <c r="C43" s="6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</row>
  </sheetData>
  <mergeCells count="23">
    <mergeCell ref="X5:X7"/>
    <mergeCell ref="Y5:Y7"/>
    <mergeCell ref="R6:R7"/>
    <mergeCell ref="U6:V6"/>
    <mergeCell ref="W6:W7"/>
    <mergeCell ref="U5:W5"/>
    <mergeCell ref="N5:N7"/>
    <mergeCell ref="O5:O7"/>
    <mergeCell ref="P5:R5"/>
    <mergeCell ref="S5:S7"/>
    <mergeCell ref="T5:T7"/>
    <mergeCell ref="P6:Q6"/>
    <mergeCell ref="D5:F5"/>
    <mergeCell ref="G5:I5"/>
    <mergeCell ref="J5:J7"/>
    <mergeCell ref="K5:M5"/>
    <mergeCell ref="C5:C7"/>
    <mergeCell ref="M6:M7"/>
    <mergeCell ref="D6:E6"/>
    <mergeCell ref="F6:F7"/>
    <mergeCell ref="G6:H6"/>
    <mergeCell ref="I6:I7"/>
    <mergeCell ref="K6:L6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3ECB9-1B7C-45D9-8E47-D9C311D36089}">
  <dimension ref="C1:Y42"/>
  <sheetViews>
    <sheetView workbookViewId="0"/>
  </sheetViews>
  <sheetFormatPr defaultColWidth="8.875" defaultRowHeight="12"/>
  <cols>
    <col min="1" max="16384" width="8.875" style="4"/>
  </cols>
  <sheetData>
    <row r="1" spans="3:25" s="146" customFormat="1"/>
    <row r="4" spans="3:25" ht="22.5" customHeight="1">
      <c r="C4" s="71" t="s">
        <v>134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3:25">
      <c r="C5" s="187" t="s">
        <v>31</v>
      </c>
      <c r="D5" s="170">
        <v>2017</v>
      </c>
      <c r="E5" s="170"/>
      <c r="F5" s="170"/>
      <c r="G5" s="170">
        <v>2018</v>
      </c>
      <c r="H5" s="170"/>
      <c r="I5" s="170"/>
      <c r="J5" s="167" t="s">
        <v>30</v>
      </c>
      <c r="K5" s="170">
        <v>2019</v>
      </c>
      <c r="L5" s="170"/>
      <c r="M5" s="170"/>
      <c r="N5" s="167" t="s">
        <v>29</v>
      </c>
      <c r="O5" s="167" t="s">
        <v>28</v>
      </c>
      <c r="P5" s="170">
        <v>2020</v>
      </c>
      <c r="Q5" s="170"/>
      <c r="R5" s="170"/>
      <c r="S5" s="167" t="s">
        <v>27</v>
      </c>
      <c r="T5" s="167" t="s">
        <v>26</v>
      </c>
      <c r="U5" s="167" t="s">
        <v>33</v>
      </c>
      <c r="V5" s="167"/>
      <c r="W5" s="167"/>
      <c r="X5" s="167" t="s">
        <v>24</v>
      </c>
      <c r="Y5" s="167" t="s">
        <v>23</v>
      </c>
    </row>
    <row r="6" spans="3:25">
      <c r="C6" s="188"/>
      <c r="D6" s="169" t="s">
        <v>22</v>
      </c>
      <c r="E6" s="169"/>
      <c r="F6" s="168" t="s">
        <v>21</v>
      </c>
      <c r="G6" s="169" t="s">
        <v>22</v>
      </c>
      <c r="H6" s="169"/>
      <c r="I6" s="168" t="s">
        <v>21</v>
      </c>
      <c r="J6" s="168"/>
      <c r="K6" s="169" t="s">
        <v>32</v>
      </c>
      <c r="L6" s="169"/>
      <c r="M6" s="168" t="s">
        <v>21</v>
      </c>
      <c r="N6" s="168"/>
      <c r="O6" s="168"/>
      <c r="P6" s="169" t="s">
        <v>22</v>
      </c>
      <c r="Q6" s="169"/>
      <c r="R6" s="168" t="s">
        <v>21</v>
      </c>
      <c r="S6" s="168"/>
      <c r="T6" s="168"/>
      <c r="U6" s="169" t="s">
        <v>22</v>
      </c>
      <c r="V6" s="169"/>
      <c r="W6" s="168" t="s">
        <v>21</v>
      </c>
      <c r="X6" s="168"/>
      <c r="Y6" s="168"/>
    </row>
    <row r="7" spans="3:25">
      <c r="C7" s="188"/>
      <c r="D7" s="42" t="s">
        <v>20</v>
      </c>
      <c r="E7" s="42" t="s">
        <v>19</v>
      </c>
      <c r="F7" s="169"/>
      <c r="G7" s="42" t="s">
        <v>20</v>
      </c>
      <c r="H7" s="42" t="s">
        <v>19</v>
      </c>
      <c r="I7" s="169"/>
      <c r="J7" s="168"/>
      <c r="K7" s="42" t="s">
        <v>20</v>
      </c>
      <c r="L7" s="42" t="s">
        <v>19</v>
      </c>
      <c r="M7" s="169"/>
      <c r="N7" s="168"/>
      <c r="O7" s="168"/>
      <c r="P7" s="42" t="s">
        <v>20</v>
      </c>
      <c r="Q7" s="42" t="s">
        <v>19</v>
      </c>
      <c r="R7" s="169"/>
      <c r="S7" s="168"/>
      <c r="T7" s="168"/>
      <c r="U7" s="42" t="s">
        <v>20</v>
      </c>
      <c r="V7" s="42" t="s">
        <v>19</v>
      </c>
      <c r="W7" s="169"/>
      <c r="X7" s="168"/>
      <c r="Y7" s="168"/>
    </row>
    <row r="8" spans="3:25">
      <c r="C8" s="43" t="s">
        <v>86</v>
      </c>
      <c r="D8" s="56">
        <v>1909</v>
      </c>
      <c r="E8" s="56">
        <v>4664</v>
      </c>
      <c r="F8" s="56">
        <f t="shared" ref="F8:F40" si="0">D8+E8</f>
        <v>6573</v>
      </c>
      <c r="G8" s="56">
        <v>1539</v>
      </c>
      <c r="H8" s="56">
        <v>3904</v>
      </c>
      <c r="I8" s="56">
        <f t="shared" ref="I8:I40" si="1">G8+H8</f>
        <v>5443</v>
      </c>
      <c r="J8" s="57">
        <f t="shared" ref="J8:J40" si="2">(I8-F8)/F8</f>
        <v>-0.17191541153202494</v>
      </c>
      <c r="K8" s="56">
        <v>1101</v>
      </c>
      <c r="L8" s="56">
        <v>3237</v>
      </c>
      <c r="M8" s="56">
        <f t="shared" ref="M8:M40" si="3">K8+L8</f>
        <v>4338</v>
      </c>
      <c r="N8" s="57">
        <f t="shared" ref="N8:N40" si="4">(M8-I8)/I8</f>
        <v>-0.20301304427705311</v>
      </c>
      <c r="O8" s="57">
        <f t="shared" ref="O8:O40" si="5">(M8-F8)/F8</f>
        <v>-0.34002738475581928</v>
      </c>
      <c r="P8" s="58">
        <v>1013</v>
      </c>
      <c r="Q8" s="58">
        <v>3385</v>
      </c>
      <c r="R8" s="56">
        <f t="shared" ref="R8:R40" si="6">P8+Q8</f>
        <v>4398</v>
      </c>
      <c r="S8" s="57">
        <f t="shared" ref="S8:S40" si="7">(R8-M8)/M8</f>
        <v>1.3831258644536652E-2</v>
      </c>
      <c r="T8" s="57">
        <f t="shared" ref="T8:T40" si="8">(R8-F8)/F8</f>
        <v>-0.3308991328160657</v>
      </c>
      <c r="U8" s="58">
        <v>799</v>
      </c>
      <c r="V8" s="58">
        <v>2587</v>
      </c>
      <c r="W8" s="56">
        <f t="shared" ref="W8:W40" si="9">U8+V8</f>
        <v>3386</v>
      </c>
      <c r="X8" s="57">
        <f t="shared" ref="X8:X40" si="10">(W8-R8)/R8</f>
        <v>-0.23010459299681674</v>
      </c>
      <c r="Y8" s="57">
        <f t="shared" ref="Y8:Y40" si="11">(W8-F8)/F8</f>
        <v>-0.48486231553324205</v>
      </c>
    </row>
    <row r="9" spans="3:25">
      <c r="C9" s="47" t="s">
        <v>37</v>
      </c>
      <c r="D9" s="59">
        <v>96</v>
      </c>
      <c r="E9" s="59">
        <v>249</v>
      </c>
      <c r="F9" s="59">
        <f t="shared" si="0"/>
        <v>345</v>
      </c>
      <c r="G9" s="59">
        <v>64</v>
      </c>
      <c r="H9" s="59">
        <v>232</v>
      </c>
      <c r="I9" s="59">
        <f t="shared" si="1"/>
        <v>296</v>
      </c>
      <c r="J9" s="60">
        <f t="shared" si="2"/>
        <v>-0.14202898550724638</v>
      </c>
      <c r="K9" s="59">
        <v>69</v>
      </c>
      <c r="L9" s="59">
        <v>198</v>
      </c>
      <c r="M9" s="59">
        <f t="shared" si="3"/>
        <v>267</v>
      </c>
      <c r="N9" s="60">
        <f t="shared" si="4"/>
        <v>-9.7972972972972971E-2</v>
      </c>
      <c r="O9" s="60">
        <f t="shared" si="5"/>
        <v>-0.22608695652173913</v>
      </c>
      <c r="P9" s="61">
        <v>52</v>
      </c>
      <c r="Q9" s="61">
        <v>173</v>
      </c>
      <c r="R9" s="59">
        <f t="shared" si="6"/>
        <v>225</v>
      </c>
      <c r="S9" s="60">
        <f t="shared" si="7"/>
        <v>-0.15730337078651685</v>
      </c>
      <c r="T9" s="60">
        <f t="shared" si="8"/>
        <v>-0.34782608695652173</v>
      </c>
      <c r="U9" s="61">
        <v>35</v>
      </c>
      <c r="V9" s="61">
        <v>154</v>
      </c>
      <c r="W9" s="59">
        <f t="shared" si="9"/>
        <v>189</v>
      </c>
      <c r="X9" s="60">
        <f t="shared" si="10"/>
        <v>-0.16</v>
      </c>
      <c r="Y9" s="60">
        <f t="shared" si="11"/>
        <v>-0.45217391304347826</v>
      </c>
    </row>
    <row r="10" spans="3:25">
      <c r="C10" s="51" t="s">
        <v>59</v>
      </c>
      <c r="D10" s="62">
        <v>9</v>
      </c>
      <c r="E10" s="62">
        <v>48</v>
      </c>
      <c r="F10" s="62">
        <f t="shared" si="0"/>
        <v>57</v>
      </c>
      <c r="G10" s="62">
        <v>7</v>
      </c>
      <c r="H10" s="62">
        <v>31</v>
      </c>
      <c r="I10" s="62">
        <f t="shared" si="1"/>
        <v>38</v>
      </c>
      <c r="J10" s="63">
        <f t="shared" si="2"/>
        <v>-0.33333333333333331</v>
      </c>
      <c r="K10" s="62">
        <v>6</v>
      </c>
      <c r="L10" s="62">
        <v>28</v>
      </c>
      <c r="M10" s="62">
        <f t="shared" si="3"/>
        <v>34</v>
      </c>
      <c r="N10" s="63">
        <f t="shared" si="4"/>
        <v>-0.10526315789473684</v>
      </c>
      <c r="O10" s="63">
        <f t="shared" si="5"/>
        <v>-0.40350877192982454</v>
      </c>
      <c r="P10" s="64">
        <v>5</v>
      </c>
      <c r="Q10" s="64">
        <v>19</v>
      </c>
      <c r="R10" s="62">
        <f t="shared" si="6"/>
        <v>24</v>
      </c>
      <c r="S10" s="63">
        <f t="shared" si="7"/>
        <v>-0.29411764705882354</v>
      </c>
      <c r="T10" s="63">
        <f t="shared" si="8"/>
        <v>-0.57894736842105265</v>
      </c>
      <c r="U10" s="64">
        <v>7</v>
      </c>
      <c r="V10" s="64">
        <v>28</v>
      </c>
      <c r="W10" s="62">
        <f t="shared" si="9"/>
        <v>35</v>
      </c>
      <c r="X10" s="63">
        <f t="shared" si="10"/>
        <v>0.45833333333333331</v>
      </c>
      <c r="Y10" s="63">
        <f t="shared" si="11"/>
        <v>-0.38596491228070173</v>
      </c>
    </row>
    <row r="11" spans="3:25">
      <c r="C11" s="51" t="s">
        <v>80</v>
      </c>
      <c r="D11" s="62">
        <v>12</v>
      </c>
      <c r="E11" s="62">
        <v>22</v>
      </c>
      <c r="F11" s="62">
        <f t="shared" si="0"/>
        <v>34</v>
      </c>
      <c r="G11" s="62">
        <v>8</v>
      </c>
      <c r="H11" s="62">
        <v>20</v>
      </c>
      <c r="I11" s="62">
        <f t="shared" si="1"/>
        <v>28</v>
      </c>
      <c r="J11" s="63">
        <f t="shared" si="2"/>
        <v>-0.17647058823529413</v>
      </c>
      <c r="K11" s="62">
        <v>3</v>
      </c>
      <c r="L11" s="62">
        <v>13</v>
      </c>
      <c r="M11" s="62">
        <f t="shared" si="3"/>
        <v>16</v>
      </c>
      <c r="N11" s="63">
        <f t="shared" si="4"/>
        <v>-0.42857142857142855</v>
      </c>
      <c r="O11" s="63">
        <f t="shared" si="5"/>
        <v>-0.52941176470588236</v>
      </c>
      <c r="P11" s="64">
        <v>2</v>
      </c>
      <c r="Q11" s="64">
        <v>15</v>
      </c>
      <c r="R11" s="62">
        <f t="shared" si="6"/>
        <v>17</v>
      </c>
      <c r="S11" s="63">
        <f t="shared" si="7"/>
        <v>6.25E-2</v>
      </c>
      <c r="T11" s="63">
        <f t="shared" si="8"/>
        <v>-0.5</v>
      </c>
      <c r="U11" s="64">
        <v>3</v>
      </c>
      <c r="V11" s="64">
        <v>7</v>
      </c>
      <c r="W11" s="62">
        <f t="shared" si="9"/>
        <v>10</v>
      </c>
      <c r="X11" s="63">
        <f t="shared" si="10"/>
        <v>-0.41176470588235292</v>
      </c>
      <c r="Y11" s="63">
        <f t="shared" si="11"/>
        <v>-0.70588235294117652</v>
      </c>
    </row>
    <row r="12" spans="3:25">
      <c r="C12" s="51" t="s">
        <v>60</v>
      </c>
      <c r="D12" s="62">
        <v>11</v>
      </c>
      <c r="E12" s="62">
        <v>41</v>
      </c>
      <c r="F12" s="62">
        <f t="shared" si="0"/>
        <v>52</v>
      </c>
      <c r="G12" s="62">
        <v>5</v>
      </c>
      <c r="H12" s="62">
        <v>32</v>
      </c>
      <c r="I12" s="62">
        <f t="shared" si="1"/>
        <v>37</v>
      </c>
      <c r="J12" s="63">
        <f t="shared" si="2"/>
        <v>-0.28846153846153844</v>
      </c>
      <c r="K12" s="62">
        <v>15</v>
      </c>
      <c r="L12" s="62">
        <v>66</v>
      </c>
      <c r="M12" s="62">
        <f t="shared" si="3"/>
        <v>81</v>
      </c>
      <c r="N12" s="63">
        <f t="shared" si="4"/>
        <v>1.1891891891891893</v>
      </c>
      <c r="O12" s="63">
        <f t="shared" si="5"/>
        <v>0.55769230769230771</v>
      </c>
      <c r="P12" s="64">
        <v>12</v>
      </c>
      <c r="Q12" s="64">
        <v>39</v>
      </c>
      <c r="R12" s="62">
        <f t="shared" si="6"/>
        <v>51</v>
      </c>
      <c r="S12" s="63">
        <f t="shared" si="7"/>
        <v>-0.37037037037037035</v>
      </c>
      <c r="T12" s="63">
        <f t="shared" si="8"/>
        <v>-1.9230769230769232E-2</v>
      </c>
      <c r="U12" s="64">
        <v>12</v>
      </c>
      <c r="V12" s="64">
        <v>47</v>
      </c>
      <c r="W12" s="62">
        <f t="shared" si="9"/>
        <v>59</v>
      </c>
      <c r="X12" s="63">
        <f t="shared" si="10"/>
        <v>0.15686274509803921</v>
      </c>
      <c r="Y12" s="63">
        <f t="shared" si="11"/>
        <v>0.13461538461538461</v>
      </c>
    </row>
    <row r="13" spans="3:25">
      <c r="C13" s="51" t="s">
        <v>79</v>
      </c>
      <c r="D13" s="62">
        <v>2</v>
      </c>
      <c r="E13" s="62">
        <v>1</v>
      </c>
      <c r="F13" s="62">
        <f t="shared" si="0"/>
        <v>3</v>
      </c>
      <c r="G13" s="62">
        <v>4</v>
      </c>
      <c r="H13" s="62">
        <v>9</v>
      </c>
      <c r="I13" s="62">
        <f t="shared" si="1"/>
        <v>13</v>
      </c>
      <c r="J13" s="63">
        <f t="shared" si="2"/>
        <v>3.3333333333333335</v>
      </c>
      <c r="K13" s="62">
        <v>0</v>
      </c>
      <c r="L13" s="62">
        <v>8</v>
      </c>
      <c r="M13" s="62">
        <f t="shared" si="3"/>
        <v>8</v>
      </c>
      <c r="N13" s="63">
        <f t="shared" si="4"/>
        <v>-0.38461538461538464</v>
      </c>
      <c r="O13" s="63">
        <f t="shared" si="5"/>
        <v>1.6666666666666667</v>
      </c>
      <c r="P13" s="64">
        <v>3</v>
      </c>
      <c r="Q13" s="64">
        <v>4</v>
      </c>
      <c r="R13" s="62">
        <f t="shared" si="6"/>
        <v>7</v>
      </c>
      <c r="S13" s="63">
        <f t="shared" si="7"/>
        <v>-0.125</v>
      </c>
      <c r="T13" s="63">
        <f t="shared" si="8"/>
        <v>1.3333333333333333</v>
      </c>
      <c r="U13" s="64">
        <v>0</v>
      </c>
      <c r="V13" s="64">
        <v>8</v>
      </c>
      <c r="W13" s="62">
        <f t="shared" si="9"/>
        <v>8</v>
      </c>
      <c r="X13" s="63">
        <f t="shared" si="10"/>
        <v>0.14285714285714285</v>
      </c>
      <c r="Y13" s="63">
        <f t="shared" si="11"/>
        <v>1.6666666666666667</v>
      </c>
    </row>
    <row r="14" spans="3:25">
      <c r="C14" s="51" t="s">
        <v>81</v>
      </c>
      <c r="D14" s="62">
        <v>45</v>
      </c>
      <c r="E14" s="62">
        <v>103</v>
      </c>
      <c r="F14" s="62">
        <f t="shared" si="0"/>
        <v>148</v>
      </c>
      <c r="G14" s="62">
        <v>29</v>
      </c>
      <c r="H14" s="62">
        <v>101</v>
      </c>
      <c r="I14" s="62">
        <f t="shared" si="1"/>
        <v>130</v>
      </c>
      <c r="J14" s="63">
        <f t="shared" si="2"/>
        <v>-0.12162162162162163</v>
      </c>
      <c r="K14" s="62">
        <v>33</v>
      </c>
      <c r="L14" s="62">
        <v>58</v>
      </c>
      <c r="M14" s="62">
        <f t="shared" si="3"/>
        <v>91</v>
      </c>
      <c r="N14" s="63">
        <f t="shared" si="4"/>
        <v>-0.3</v>
      </c>
      <c r="O14" s="63">
        <f t="shared" si="5"/>
        <v>-0.38513513513513514</v>
      </c>
      <c r="P14" s="64">
        <v>22</v>
      </c>
      <c r="Q14" s="64">
        <v>70</v>
      </c>
      <c r="R14" s="62">
        <f t="shared" si="6"/>
        <v>92</v>
      </c>
      <c r="S14" s="63">
        <f t="shared" si="7"/>
        <v>1.098901098901099E-2</v>
      </c>
      <c r="T14" s="63">
        <f t="shared" si="8"/>
        <v>-0.3783783783783784</v>
      </c>
      <c r="U14" s="64">
        <v>8</v>
      </c>
      <c r="V14" s="64">
        <v>42</v>
      </c>
      <c r="W14" s="62">
        <f t="shared" si="9"/>
        <v>50</v>
      </c>
      <c r="X14" s="63">
        <f t="shared" si="10"/>
        <v>-0.45652173913043476</v>
      </c>
      <c r="Y14" s="63">
        <f t="shared" si="11"/>
        <v>-0.66216216216216217</v>
      </c>
    </row>
    <row r="15" spans="3:25">
      <c r="C15" s="51" t="s">
        <v>82</v>
      </c>
      <c r="D15" s="62">
        <v>5</v>
      </c>
      <c r="E15" s="62">
        <v>5</v>
      </c>
      <c r="F15" s="62">
        <f t="shared" si="0"/>
        <v>10</v>
      </c>
      <c r="G15" s="62">
        <v>2</v>
      </c>
      <c r="H15" s="62">
        <v>9</v>
      </c>
      <c r="I15" s="62">
        <f t="shared" si="1"/>
        <v>11</v>
      </c>
      <c r="J15" s="63">
        <f t="shared" si="2"/>
        <v>0.1</v>
      </c>
      <c r="K15" s="62">
        <v>1</v>
      </c>
      <c r="L15" s="62">
        <v>1</v>
      </c>
      <c r="M15" s="62">
        <f t="shared" si="3"/>
        <v>2</v>
      </c>
      <c r="N15" s="63">
        <f t="shared" si="4"/>
        <v>-0.81818181818181823</v>
      </c>
      <c r="O15" s="63">
        <f t="shared" si="5"/>
        <v>-0.8</v>
      </c>
      <c r="P15" s="64">
        <v>3</v>
      </c>
      <c r="Q15" s="64">
        <v>3</v>
      </c>
      <c r="R15" s="62">
        <f t="shared" si="6"/>
        <v>6</v>
      </c>
      <c r="S15" s="63">
        <f t="shared" si="7"/>
        <v>2</v>
      </c>
      <c r="T15" s="63">
        <f t="shared" si="8"/>
        <v>-0.4</v>
      </c>
      <c r="U15" s="64">
        <v>0</v>
      </c>
      <c r="V15" s="64">
        <v>4</v>
      </c>
      <c r="W15" s="62">
        <f t="shared" si="9"/>
        <v>4</v>
      </c>
      <c r="X15" s="63">
        <f t="shared" si="10"/>
        <v>-0.33333333333333331</v>
      </c>
      <c r="Y15" s="63">
        <f t="shared" si="11"/>
        <v>-0.6</v>
      </c>
    </row>
    <row r="16" spans="3:25">
      <c r="C16" s="51" t="s">
        <v>83</v>
      </c>
      <c r="D16" s="62">
        <v>12</v>
      </c>
      <c r="E16" s="62">
        <v>29</v>
      </c>
      <c r="F16" s="62">
        <f t="shared" si="0"/>
        <v>41</v>
      </c>
      <c r="G16" s="62">
        <v>9</v>
      </c>
      <c r="H16" s="62">
        <v>30</v>
      </c>
      <c r="I16" s="62">
        <f t="shared" si="1"/>
        <v>39</v>
      </c>
      <c r="J16" s="63">
        <f t="shared" si="2"/>
        <v>-4.878048780487805E-2</v>
      </c>
      <c r="K16" s="62">
        <v>11</v>
      </c>
      <c r="L16" s="62">
        <v>24</v>
      </c>
      <c r="M16" s="62">
        <f t="shared" si="3"/>
        <v>35</v>
      </c>
      <c r="N16" s="63">
        <f t="shared" si="4"/>
        <v>-0.10256410256410256</v>
      </c>
      <c r="O16" s="63">
        <f t="shared" si="5"/>
        <v>-0.14634146341463414</v>
      </c>
      <c r="P16" s="64">
        <v>5</v>
      </c>
      <c r="Q16" s="64">
        <v>23</v>
      </c>
      <c r="R16" s="62">
        <f t="shared" si="6"/>
        <v>28</v>
      </c>
      <c r="S16" s="63">
        <f t="shared" si="7"/>
        <v>-0.2</v>
      </c>
      <c r="T16" s="63">
        <f t="shared" si="8"/>
        <v>-0.31707317073170732</v>
      </c>
      <c r="U16" s="64">
        <v>5</v>
      </c>
      <c r="V16" s="64">
        <v>18</v>
      </c>
      <c r="W16" s="62">
        <f t="shared" si="9"/>
        <v>23</v>
      </c>
      <c r="X16" s="63">
        <f t="shared" si="10"/>
        <v>-0.17857142857142858</v>
      </c>
      <c r="Y16" s="63">
        <f t="shared" si="11"/>
        <v>-0.43902439024390244</v>
      </c>
    </row>
    <row r="17" spans="3:25">
      <c r="C17" s="47" t="s">
        <v>38</v>
      </c>
      <c r="D17" s="59">
        <v>329</v>
      </c>
      <c r="E17" s="59">
        <v>744</v>
      </c>
      <c r="F17" s="59">
        <f t="shared" si="0"/>
        <v>1073</v>
      </c>
      <c r="G17" s="59">
        <v>302</v>
      </c>
      <c r="H17" s="59">
        <v>679</v>
      </c>
      <c r="I17" s="59">
        <f t="shared" si="1"/>
        <v>981</v>
      </c>
      <c r="J17" s="60">
        <f t="shared" si="2"/>
        <v>-8.5740913327120222E-2</v>
      </c>
      <c r="K17" s="59">
        <v>204</v>
      </c>
      <c r="L17" s="59">
        <v>537</v>
      </c>
      <c r="M17" s="59">
        <f t="shared" si="3"/>
        <v>741</v>
      </c>
      <c r="N17" s="60">
        <f t="shared" si="4"/>
        <v>-0.24464831804281345</v>
      </c>
      <c r="O17" s="60">
        <f t="shared" si="5"/>
        <v>-0.30941286113699906</v>
      </c>
      <c r="P17" s="61">
        <v>237</v>
      </c>
      <c r="Q17" s="61">
        <v>610</v>
      </c>
      <c r="R17" s="59">
        <f t="shared" si="6"/>
        <v>847</v>
      </c>
      <c r="S17" s="60">
        <f t="shared" si="7"/>
        <v>0.14304993252361672</v>
      </c>
      <c r="T17" s="60">
        <f t="shared" si="8"/>
        <v>-0.21062441752096925</v>
      </c>
      <c r="U17" s="61">
        <v>226</v>
      </c>
      <c r="V17" s="61">
        <v>581</v>
      </c>
      <c r="W17" s="59">
        <f t="shared" si="9"/>
        <v>807</v>
      </c>
      <c r="X17" s="60">
        <f t="shared" si="10"/>
        <v>-4.7225501770956316E-2</v>
      </c>
      <c r="Y17" s="60">
        <f t="shared" si="11"/>
        <v>-0.24790307548928239</v>
      </c>
    </row>
    <row r="18" spans="3:25">
      <c r="C18" s="51" t="s">
        <v>84</v>
      </c>
      <c r="D18" s="62">
        <v>22</v>
      </c>
      <c r="E18" s="62">
        <v>46</v>
      </c>
      <c r="F18" s="62">
        <f t="shared" si="0"/>
        <v>68</v>
      </c>
      <c r="G18" s="62">
        <v>24</v>
      </c>
      <c r="H18" s="62">
        <v>49</v>
      </c>
      <c r="I18" s="62">
        <f t="shared" si="1"/>
        <v>73</v>
      </c>
      <c r="J18" s="63">
        <f t="shared" si="2"/>
        <v>7.3529411764705885E-2</v>
      </c>
      <c r="K18" s="62">
        <v>21</v>
      </c>
      <c r="L18" s="62">
        <v>55</v>
      </c>
      <c r="M18" s="62">
        <f t="shared" si="3"/>
        <v>76</v>
      </c>
      <c r="N18" s="63">
        <f t="shared" si="4"/>
        <v>4.1095890410958902E-2</v>
      </c>
      <c r="O18" s="63">
        <f t="shared" si="5"/>
        <v>0.11764705882352941</v>
      </c>
      <c r="P18" s="64">
        <v>24</v>
      </c>
      <c r="Q18" s="64">
        <v>53</v>
      </c>
      <c r="R18" s="62">
        <f t="shared" si="6"/>
        <v>77</v>
      </c>
      <c r="S18" s="63">
        <f t="shared" si="7"/>
        <v>1.3157894736842105E-2</v>
      </c>
      <c r="T18" s="63">
        <f t="shared" si="8"/>
        <v>0.13235294117647059</v>
      </c>
      <c r="U18" s="64">
        <v>11</v>
      </c>
      <c r="V18" s="64">
        <v>62</v>
      </c>
      <c r="W18" s="62">
        <f t="shared" si="9"/>
        <v>73</v>
      </c>
      <c r="X18" s="63">
        <f t="shared" si="10"/>
        <v>-5.1948051948051951E-2</v>
      </c>
      <c r="Y18" s="63">
        <f t="shared" si="11"/>
        <v>7.3529411764705885E-2</v>
      </c>
    </row>
    <row r="19" spans="3:25">
      <c r="C19" s="51" t="s">
        <v>85</v>
      </c>
      <c r="D19" s="62">
        <v>6</v>
      </c>
      <c r="E19" s="62">
        <v>18</v>
      </c>
      <c r="F19" s="62">
        <f t="shared" si="0"/>
        <v>24</v>
      </c>
      <c r="G19" s="62">
        <v>5</v>
      </c>
      <c r="H19" s="62">
        <v>22</v>
      </c>
      <c r="I19" s="62">
        <f t="shared" si="1"/>
        <v>27</v>
      </c>
      <c r="J19" s="63">
        <f t="shared" si="2"/>
        <v>0.125</v>
      </c>
      <c r="K19" s="62">
        <v>3</v>
      </c>
      <c r="L19" s="62">
        <v>14</v>
      </c>
      <c r="M19" s="62">
        <f t="shared" si="3"/>
        <v>17</v>
      </c>
      <c r="N19" s="63">
        <f t="shared" si="4"/>
        <v>-0.37037037037037035</v>
      </c>
      <c r="O19" s="63">
        <f t="shared" si="5"/>
        <v>-0.29166666666666669</v>
      </c>
      <c r="P19" s="64">
        <v>8</v>
      </c>
      <c r="Q19" s="64">
        <v>30</v>
      </c>
      <c r="R19" s="62">
        <f t="shared" si="6"/>
        <v>38</v>
      </c>
      <c r="S19" s="63">
        <f t="shared" si="7"/>
        <v>1.2352941176470589</v>
      </c>
      <c r="T19" s="63">
        <f t="shared" si="8"/>
        <v>0.58333333333333337</v>
      </c>
      <c r="U19" s="64">
        <v>5</v>
      </c>
      <c r="V19" s="64">
        <v>32</v>
      </c>
      <c r="W19" s="62">
        <f t="shared" si="9"/>
        <v>37</v>
      </c>
      <c r="X19" s="63">
        <f t="shared" si="10"/>
        <v>-2.6315789473684209E-2</v>
      </c>
      <c r="Y19" s="63">
        <f t="shared" si="11"/>
        <v>0.54166666666666663</v>
      </c>
    </row>
    <row r="20" spans="3:25">
      <c r="C20" s="51" t="s">
        <v>78</v>
      </c>
      <c r="D20" s="62">
        <v>41</v>
      </c>
      <c r="E20" s="62">
        <v>117</v>
      </c>
      <c r="F20" s="62">
        <f t="shared" si="0"/>
        <v>158</v>
      </c>
      <c r="G20" s="62">
        <v>57</v>
      </c>
      <c r="H20" s="62">
        <v>145</v>
      </c>
      <c r="I20" s="62">
        <f t="shared" si="1"/>
        <v>202</v>
      </c>
      <c r="J20" s="63">
        <f t="shared" si="2"/>
        <v>0.27848101265822783</v>
      </c>
      <c r="K20" s="62">
        <v>24</v>
      </c>
      <c r="L20" s="62">
        <v>58</v>
      </c>
      <c r="M20" s="62">
        <f t="shared" si="3"/>
        <v>82</v>
      </c>
      <c r="N20" s="63">
        <f t="shared" si="4"/>
        <v>-0.59405940594059403</v>
      </c>
      <c r="O20" s="63">
        <f t="shared" si="5"/>
        <v>-0.48101265822784811</v>
      </c>
      <c r="P20" s="64">
        <v>26</v>
      </c>
      <c r="Q20" s="64">
        <v>78</v>
      </c>
      <c r="R20" s="62">
        <f t="shared" si="6"/>
        <v>104</v>
      </c>
      <c r="S20" s="63">
        <f t="shared" si="7"/>
        <v>0.26829268292682928</v>
      </c>
      <c r="T20" s="63">
        <f t="shared" si="8"/>
        <v>-0.34177215189873417</v>
      </c>
      <c r="U20" s="64">
        <v>32</v>
      </c>
      <c r="V20" s="64">
        <v>79</v>
      </c>
      <c r="W20" s="62">
        <f t="shared" si="9"/>
        <v>111</v>
      </c>
      <c r="X20" s="63">
        <f t="shared" si="10"/>
        <v>6.7307692307692304E-2</v>
      </c>
      <c r="Y20" s="63">
        <f t="shared" si="11"/>
        <v>-0.29746835443037972</v>
      </c>
    </row>
    <row r="21" spans="3:25">
      <c r="C21" s="51" t="s">
        <v>77</v>
      </c>
      <c r="D21" s="62">
        <v>29</v>
      </c>
      <c r="E21" s="62">
        <v>70</v>
      </c>
      <c r="F21" s="62">
        <f t="shared" si="0"/>
        <v>99</v>
      </c>
      <c r="G21" s="62">
        <v>33</v>
      </c>
      <c r="H21" s="62">
        <v>68</v>
      </c>
      <c r="I21" s="62">
        <f t="shared" si="1"/>
        <v>101</v>
      </c>
      <c r="J21" s="63">
        <f t="shared" si="2"/>
        <v>2.0202020202020204E-2</v>
      </c>
      <c r="K21" s="62">
        <v>23</v>
      </c>
      <c r="L21" s="62">
        <v>35</v>
      </c>
      <c r="M21" s="62">
        <f t="shared" si="3"/>
        <v>58</v>
      </c>
      <c r="N21" s="63">
        <f t="shared" si="4"/>
        <v>-0.42574257425742573</v>
      </c>
      <c r="O21" s="63">
        <f t="shared" si="5"/>
        <v>-0.41414141414141414</v>
      </c>
      <c r="P21" s="64">
        <v>13</v>
      </c>
      <c r="Q21" s="64">
        <v>39</v>
      </c>
      <c r="R21" s="62">
        <f t="shared" si="6"/>
        <v>52</v>
      </c>
      <c r="S21" s="63">
        <f t="shared" si="7"/>
        <v>-0.10344827586206896</v>
      </c>
      <c r="T21" s="63">
        <f t="shared" si="8"/>
        <v>-0.47474747474747475</v>
      </c>
      <c r="U21" s="64">
        <v>6</v>
      </c>
      <c r="V21" s="64">
        <v>27</v>
      </c>
      <c r="W21" s="62">
        <f t="shared" si="9"/>
        <v>33</v>
      </c>
      <c r="X21" s="63">
        <f t="shared" si="10"/>
        <v>-0.36538461538461536</v>
      </c>
      <c r="Y21" s="63">
        <f t="shared" si="11"/>
        <v>-0.66666666666666663</v>
      </c>
    </row>
    <row r="22" spans="3:25">
      <c r="C22" s="51" t="s">
        <v>76</v>
      </c>
      <c r="D22" s="62">
        <v>14</v>
      </c>
      <c r="E22" s="62">
        <v>20</v>
      </c>
      <c r="F22" s="62">
        <f t="shared" si="0"/>
        <v>34</v>
      </c>
      <c r="G22" s="62">
        <v>4</v>
      </c>
      <c r="H22" s="62">
        <v>21</v>
      </c>
      <c r="I22" s="62">
        <f t="shared" si="1"/>
        <v>25</v>
      </c>
      <c r="J22" s="63">
        <f t="shared" si="2"/>
        <v>-0.26470588235294118</v>
      </c>
      <c r="K22" s="62">
        <v>6</v>
      </c>
      <c r="L22" s="62">
        <v>13</v>
      </c>
      <c r="M22" s="62">
        <f t="shared" si="3"/>
        <v>19</v>
      </c>
      <c r="N22" s="63">
        <f t="shared" si="4"/>
        <v>-0.24</v>
      </c>
      <c r="O22" s="63">
        <f t="shared" si="5"/>
        <v>-0.44117647058823528</v>
      </c>
      <c r="P22" s="64">
        <v>9</v>
      </c>
      <c r="Q22" s="64">
        <v>25</v>
      </c>
      <c r="R22" s="62">
        <f t="shared" si="6"/>
        <v>34</v>
      </c>
      <c r="S22" s="63">
        <f t="shared" si="7"/>
        <v>0.78947368421052633</v>
      </c>
      <c r="T22" s="63">
        <f t="shared" si="8"/>
        <v>0</v>
      </c>
      <c r="U22" s="64">
        <v>9</v>
      </c>
      <c r="V22" s="64">
        <v>26</v>
      </c>
      <c r="W22" s="62">
        <f t="shared" si="9"/>
        <v>35</v>
      </c>
      <c r="X22" s="63">
        <f t="shared" si="10"/>
        <v>2.9411764705882353E-2</v>
      </c>
      <c r="Y22" s="63">
        <f t="shared" si="11"/>
        <v>2.9411764705882353E-2</v>
      </c>
    </row>
    <row r="23" spans="3:25">
      <c r="C23" s="51" t="s">
        <v>75</v>
      </c>
      <c r="D23" s="62">
        <v>124</v>
      </c>
      <c r="E23" s="62">
        <v>250</v>
      </c>
      <c r="F23" s="62">
        <f t="shared" si="0"/>
        <v>374</v>
      </c>
      <c r="G23" s="62">
        <v>101</v>
      </c>
      <c r="H23" s="62">
        <v>199</v>
      </c>
      <c r="I23" s="62">
        <f t="shared" si="1"/>
        <v>300</v>
      </c>
      <c r="J23" s="63">
        <f t="shared" si="2"/>
        <v>-0.19786096256684493</v>
      </c>
      <c r="K23" s="62">
        <v>80</v>
      </c>
      <c r="L23" s="62">
        <v>226</v>
      </c>
      <c r="M23" s="62">
        <f t="shared" si="3"/>
        <v>306</v>
      </c>
      <c r="N23" s="63">
        <f t="shared" si="4"/>
        <v>0.02</v>
      </c>
      <c r="O23" s="63">
        <f t="shared" si="5"/>
        <v>-0.18181818181818182</v>
      </c>
      <c r="P23" s="64">
        <v>79</v>
      </c>
      <c r="Q23" s="64">
        <v>227</v>
      </c>
      <c r="R23" s="62">
        <f t="shared" si="6"/>
        <v>306</v>
      </c>
      <c r="S23" s="63">
        <f t="shared" si="7"/>
        <v>0</v>
      </c>
      <c r="T23" s="63">
        <f t="shared" si="8"/>
        <v>-0.18181818181818182</v>
      </c>
      <c r="U23" s="64">
        <v>95</v>
      </c>
      <c r="V23" s="64">
        <v>206</v>
      </c>
      <c r="W23" s="62">
        <f t="shared" si="9"/>
        <v>301</v>
      </c>
      <c r="X23" s="63">
        <f t="shared" si="10"/>
        <v>-1.6339869281045753E-2</v>
      </c>
      <c r="Y23" s="63">
        <f t="shared" si="11"/>
        <v>-0.19518716577540107</v>
      </c>
    </row>
    <row r="24" spans="3:25">
      <c r="C24" s="51" t="s">
        <v>74</v>
      </c>
      <c r="D24" s="62">
        <v>6</v>
      </c>
      <c r="E24" s="62">
        <v>12</v>
      </c>
      <c r="F24" s="62">
        <f t="shared" si="0"/>
        <v>18</v>
      </c>
      <c r="G24" s="62">
        <v>5</v>
      </c>
      <c r="H24" s="62">
        <v>3</v>
      </c>
      <c r="I24" s="62">
        <f t="shared" si="1"/>
        <v>8</v>
      </c>
      <c r="J24" s="63">
        <f t="shared" si="2"/>
        <v>-0.55555555555555558</v>
      </c>
      <c r="K24" s="62">
        <v>2</v>
      </c>
      <c r="L24" s="62">
        <v>1</v>
      </c>
      <c r="M24" s="62">
        <f t="shared" si="3"/>
        <v>3</v>
      </c>
      <c r="N24" s="63">
        <f t="shared" si="4"/>
        <v>-0.625</v>
      </c>
      <c r="O24" s="63">
        <f t="shared" si="5"/>
        <v>-0.83333333333333337</v>
      </c>
      <c r="P24" s="64">
        <v>2</v>
      </c>
      <c r="Q24" s="64">
        <v>1</v>
      </c>
      <c r="R24" s="62">
        <f t="shared" si="6"/>
        <v>3</v>
      </c>
      <c r="S24" s="63">
        <f t="shared" si="7"/>
        <v>0</v>
      </c>
      <c r="T24" s="63">
        <f t="shared" si="8"/>
        <v>-0.83333333333333337</v>
      </c>
      <c r="U24" s="64">
        <v>3</v>
      </c>
      <c r="V24" s="64">
        <v>3</v>
      </c>
      <c r="W24" s="62">
        <f t="shared" si="9"/>
        <v>6</v>
      </c>
      <c r="X24" s="63">
        <f t="shared" si="10"/>
        <v>1</v>
      </c>
      <c r="Y24" s="63">
        <f t="shared" si="11"/>
        <v>-0.66666666666666663</v>
      </c>
    </row>
    <row r="25" spans="3:25">
      <c r="C25" s="51" t="s">
        <v>73</v>
      </c>
      <c r="D25" s="62">
        <v>10</v>
      </c>
      <c r="E25" s="62">
        <v>30</v>
      </c>
      <c r="F25" s="62">
        <f t="shared" si="0"/>
        <v>40</v>
      </c>
      <c r="G25" s="62">
        <v>3</v>
      </c>
      <c r="H25" s="62">
        <v>17</v>
      </c>
      <c r="I25" s="62">
        <f t="shared" si="1"/>
        <v>20</v>
      </c>
      <c r="J25" s="63">
        <f t="shared" si="2"/>
        <v>-0.5</v>
      </c>
      <c r="K25" s="62">
        <v>6</v>
      </c>
      <c r="L25" s="62">
        <v>17</v>
      </c>
      <c r="M25" s="62">
        <f t="shared" si="3"/>
        <v>23</v>
      </c>
      <c r="N25" s="63">
        <f t="shared" si="4"/>
        <v>0.15</v>
      </c>
      <c r="O25" s="63">
        <f t="shared" si="5"/>
        <v>-0.42499999999999999</v>
      </c>
      <c r="P25" s="64">
        <v>6</v>
      </c>
      <c r="Q25" s="64">
        <v>15</v>
      </c>
      <c r="R25" s="62">
        <f t="shared" si="6"/>
        <v>21</v>
      </c>
      <c r="S25" s="63">
        <f t="shared" si="7"/>
        <v>-8.6956521739130432E-2</v>
      </c>
      <c r="T25" s="63">
        <f t="shared" si="8"/>
        <v>-0.47499999999999998</v>
      </c>
      <c r="U25" s="64">
        <v>4</v>
      </c>
      <c r="V25" s="64">
        <v>22</v>
      </c>
      <c r="W25" s="62">
        <f t="shared" si="9"/>
        <v>26</v>
      </c>
      <c r="X25" s="63">
        <f t="shared" si="10"/>
        <v>0.23809523809523808</v>
      </c>
      <c r="Y25" s="63">
        <f t="shared" si="11"/>
        <v>-0.35</v>
      </c>
    </row>
    <row r="26" spans="3:25">
      <c r="C26" s="51" t="s">
        <v>72</v>
      </c>
      <c r="D26" s="62">
        <v>77</v>
      </c>
      <c r="E26" s="62">
        <v>181</v>
      </c>
      <c r="F26" s="62">
        <f t="shared" si="0"/>
        <v>258</v>
      </c>
      <c r="G26" s="62">
        <v>70</v>
      </c>
      <c r="H26" s="62">
        <v>155</v>
      </c>
      <c r="I26" s="62">
        <f t="shared" si="1"/>
        <v>225</v>
      </c>
      <c r="J26" s="63">
        <f t="shared" si="2"/>
        <v>-0.12790697674418605</v>
      </c>
      <c r="K26" s="62">
        <v>39</v>
      </c>
      <c r="L26" s="62">
        <v>118</v>
      </c>
      <c r="M26" s="62">
        <f t="shared" si="3"/>
        <v>157</v>
      </c>
      <c r="N26" s="63">
        <f t="shared" si="4"/>
        <v>-0.30222222222222223</v>
      </c>
      <c r="O26" s="63">
        <f t="shared" si="5"/>
        <v>-0.39147286821705424</v>
      </c>
      <c r="P26" s="64">
        <v>70</v>
      </c>
      <c r="Q26" s="64">
        <v>142</v>
      </c>
      <c r="R26" s="62">
        <f t="shared" si="6"/>
        <v>212</v>
      </c>
      <c r="S26" s="63">
        <f t="shared" si="7"/>
        <v>0.3503184713375796</v>
      </c>
      <c r="T26" s="63">
        <f t="shared" si="8"/>
        <v>-0.17829457364341086</v>
      </c>
      <c r="U26" s="64">
        <v>61</v>
      </c>
      <c r="V26" s="64">
        <v>124</v>
      </c>
      <c r="W26" s="62">
        <f t="shared" si="9"/>
        <v>185</v>
      </c>
      <c r="X26" s="63">
        <f t="shared" si="10"/>
        <v>-0.12735849056603774</v>
      </c>
      <c r="Y26" s="63">
        <f t="shared" si="11"/>
        <v>-0.28294573643410853</v>
      </c>
    </row>
    <row r="27" spans="3:25">
      <c r="C27" s="47" t="s">
        <v>39</v>
      </c>
      <c r="D27" s="59">
        <v>666</v>
      </c>
      <c r="E27" s="59">
        <v>1511</v>
      </c>
      <c r="F27" s="59">
        <f t="shared" si="0"/>
        <v>2177</v>
      </c>
      <c r="G27" s="59">
        <v>528</v>
      </c>
      <c r="H27" s="59">
        <v>1277</v>
      </c>
      <c r="I27" s="59">
        <f t="shared" si="1"/>
        <v>1805</v>
      </c>
      <c r="J27" s="60">
        <f t="shared" si="2"/>
        <v>-0.17087735415709693</v>
      </c>
      <c r="K27" s="59">
        <v>347</v>
      </c>
      <c r="L27" s="59">
        <v>1018</v>
      </c>
      <c r="M27" s="59">
        <f t="shared" si="3"/>
        <v>1365</v>
      </c>
      <c r="N27" s="60">
        <f t="shared" si="4"/>
        <v>-0.24376731301939059</v>
      </c>
      <c r="O27" s="60">
        <f t="shared" si="5"/>
        <v>-0.37299035369774919</v>
      </c>
      <c r="P27" s="61">
        <v>334</v>
      </c>
      <c r="Q27" s="61">
        <v>1065</v>
      </c>
      <c r="R27" s="59">
        <f t="shared" si="6"/>
        <v>1399</v>
      </c>
      <c r="S27" s="60">
        <f t="shared" si="7"/>
        <v>2.490842490842491E-2</v>
      </c>
      <c r="T27" s="60">
        <f t="shared" si="8"/>
        <v>-0.35737253100597149</v>
      </c>
      <c r="U27" s="61">
        <v>211</v>
      </c>
      <c r="V27" s="61">
        <v>740</v>
      </c>
      <c r="W27" s="59">
        <f t="shared" si="9"/>
        <v>951</v>
      </c>
      <c r="X27" s="60">
        <f t="shared" si="10"/>
        <v>-0.32022873481057901</v>
      </c>
      <c r="Y27" s="60">
        <f t="shared" si="11"/>
        <v>-0.56316031235645381</v>
      </c>
    </row>
    <row r="28" spans="3:25">
      <c r="C28" s="51" t="s">
        <v>71</v>
      </c>
      <c r="D28" s="62">
        <v>131</v>
      </c>
      <c r="E28" s="62">
        <v>339</v>
      </c>
      <c r="F28" s="62">
        <f t="shared" si="0"/>
        <v>470</v>
      </c>
      <c r="G28" s="62">
        <v>94</v>
      </c>
      <c r="H28" s="62">
        <v>236</v>
      </c>
      <c r="I28" s="62">
        <f t="shared" si="1"/>
        <v>330</v>
      </c>
      <c r="J28" s="63">
        <f t="shared" si="2"/>
        <v>-0.2978723404255319</v>
      </c>
      <c r="K28" s="62">
        <v>69</v>
      </c>
      <c r="L28" s="62">
        <v>227</v>
      </c>
      <c r="M28" s="62">
        <f t="shared" si="3"/>
        <v>296</v>
      </c>
      <c r="N28" s="63">
        <f t="shared" si="4"/>
        <v>-0.10303030303030303</v>
      </c>
      <c r="O28" s="63">
        <f t="shared" si="5"/>
        <v>-0.37021276595744679</v>
      </c>
      <c r="P28" s="64">
        <v>69</v>
      </c>
      <c r="Q28" s="64">
        <v>220</v>
      </c>
      <c r="R28" s="62">
        <f t="shared" si="6"/>
        <v>289</v>
      </c>
      <c r="S28" s="63">
        <f t="shared" si="7"/>
        <v>-2.364864864864865E-2</v>
      </c>
      <c r="T28" s="63">
        <f t="shared" si="8"/>
        <v>-0.3851063829787234</v>
      </c>
      <c r="U28" s="64">
        <v>43</v>
      </c>
      <c r="V28" s="64">
        <v>144</v>
      </c>
      <c r="W28" s="62">
        <f t="shared" si="9"/>
        <v>187</v>
      </c>
      <c r="X28" s="63">
        <f t="shared" si="10"/>
        <v>-0.35294117647058826</v>
      </c>
      <c r="Y28" s="63">
        <f t="shared" si="11"/>
        <v>-0.60212765957446812</v>
      </c>
    </row>
    <row r="29" spans="3:25">
      <c r="C29" s="51" t="s">
        <v>61</v>
      </c>
      <c r="D29" s="62">
        <v>24</v>
      </c>
      <c r="E29" s="62">
        <v>37</v>
      </c>
      <c r="F29" s="62">
        <f t="shared" si="0"/>
        <v>61</v>
      </c>
      <c r="G29" s="62">
        <v>22</v>
      </c>
      <c r="H29" s="62">
        <v>27</v>
      </c>
      <c r="I29" s="62">
        <f t="shared" si="1"/>
        <v>49</v>
      </c>
      <c r="J29" s="63">
        <f t="shared" si="2"/>
        <v>-0.19672131147540983</v>
      </c>
      <c r="K29" s="62">
        <v>13</v>
      </c>
      <c r="L29" s="62">
        <v>30</v>
      </c>
      <c r="M29" s="62">
        <f t="shared" si="3"/>
        <v>43</v>
      </c>
      <c r="N29" s="63">
        <f t="shared" si="4"/>
        <v>-0.12244897959183673</v>
      </c>
      <c r="O29" s="63">
        <f t="shared" si="5"/>
        <v>-0.29508196721311475</v>
      </c>
      <c r="P29" s="64">
        <v>19</v>
      </c>
      <c r="Q29" s="64">
        <v>46</v>
      </c>
      <c r="R29" s="62">
        <f t="shared" si="6"/>
        <v>65</v>
      </c>
      <c r="S29" s="63">
        <f t="shared" si="7"/>
        <v>0.51162790697674421</v>
      </c>
      <c r="T29" s="63">
        <f t="shared" si="8"/>
        <v>6.5573770491803282E-2</v>
      </c>
      <c r="U29" s="64">
        <v>13</v>
      </c>
      <c r="V29" s="64">
        <v>27</v>
      </c>
      <c r="W29" s="62">
        <f t="shared" si="9"/>
        <v>40</v>
      </c>
      <c r="X29" s="63">
        <f t="shared" si="10"/>
        <v>-0.38461538461538464</v>
      </c>
      <c r="Y29" s="63">
        <f t="shared" si="11"/>
        <v>-0.34426229508196721</v>
      </c>
    </row>
    <row r="30" spans="3:25">
      <c r="C30" s="51" t="s">
        <v>70</v>
      </c>
      <c r="D30" s="62">
        <v>249</v>
      </c>
      <c r="E30" s="62">
        <v>516</v>
      </c>
      <c r="F30" s="62">
        <f t="shared" si="0"/>
        <v>765</v>
      </c>
      <c r="G30" s="62">
        <v>235</v>
      </c>
      <c r="H30" s="62">
        <v>543</v>
      </c>
      <c r="I30" s="62">
        <f t="shared" si="1"/>
        <v>778</v>
      </c>
      <c r="J30" s="63">
        <f t="shared" si="2"/>
        <v>1.699346405228758E-2</v>
      </c>
      <c r="K30" s="62">
        <v>129</v>
      </c>
      <c r="L30" s="62">
        <v>313</v>
      </c>
      <c r="M30" s="62">
        <f t="shared" si="3"/>
        <v>442</v>
      </c>
      <c r="N30" s="63">
        <f t="shared" si="4"/>
        <v>-0.43187660668380462</v>
      </c>
      <c r="O30" s="63">
        <f t="shared" si="5"/>
        <v>-0.42222222222222222</v>
      </c>
      <c r="P30" s="64">
        <v>120</v>
      </c>
      <c r="Q30" s="64">
        <v>375</v>
      </c>
      <c r="R30" s="62">
        <f t="shared" si="6"/>
        <v>495</v>
      </c>
      <c r="S30" s="63">
        <f t="shared" si="7"/>
        <v>0.11990950226244344</v>
      </c>
      <c r="T30" s="63">
        <f t="shared" si="8"/>
        <v>-0.35294117647058826</v>
      </c>
      <c r="U30" s="64">
        <v>66</v>
      </c>
      <c r="V30" s="64">
        <v>199</v>
      </c>
      <c r="W30" s="62">
        <f t="shared" si="9"/>
        <v>265</v>
      </c>
      <c r="X30" s="63">
        <f t="shared" si="10"/>
        <v>-0.46464646464646464</v>
      </c>
      <c r="Y30" s="63">
        <f t="shared" si="11"/>
        <v>-0.65359477124183007</v>
      </c>
    </row>
    <row r="31" spans="3:25">
      <c r="C31" s="51" t="s">
        <v>62</v>
      </c>
      <c r="D31" s="62">
        <v>262</v>
      </c>
      <c r="E31" s="62">
        <v>619</v>
      </c>
      <c r="F31" s="62">
        <f t="shared" si="0"/>
        <v>881</v>
      </c>
      <c r="G31" s="62">
        <v>177</v>
      </c>
      <c r="H31" s="62">
        <v>471</v>
      </c>
      <c r="I31" s="62">
        <f t="shared" si="1"/>
        <v>648</v>
      </c>
      <c r="J31" s="63">
        <f t="shared" si="2"/>
        <v>-0.26447219069239503</v>
      </c>
      <c r="K31" s="62">
        <v>136</v>
      </c>
      <c r="L31" s="62">
        <v>448</v>
      </c>
      <c r="M31" s="62">
        <f t="shared" si="3"/>
        <v>584</v>
      </c>
      <c r="N31" s="63">
        <f t="shared" si="4"/>
        <v>-9.8765432098765427E-2</v>
      </c>
      <c r="O31" s="63">
        <f t="shared" si="5"/>
        <v>-0.33711691259931897</v>
      </c>
      <c r="P31" s="64">
        <v>126</v>
      </c>
      <c r="Q31" s="64">
        <v>424</v>
      </c>
      <c r="R31" s="62">
        <f t="shared" si="6"/>
        <v>550</v>
      </c>
      <c r="S31" s="63">
        <f t="shared" si="7"/>
        <v>-5.8219178082191778E-2</v>
      </c>
      <c r="T31" s="63">
        <f t="shared" si="8"/>
        <v>-0.37570942111237232</v>
      </c>
      <c r="U31" s="64">
        <v>89</v>
      </c>
      <c r="V31" s="64">
        <v>370</v>
      </c>
      <c r="W31" s="62">
        <f t="shared" si="9"/>
        <v>459</v>
      </c>
      <c r="X31" s="63">
        <f t="shared" si="10"/>
        <v>-0.16545454545454547</v>
      </c>
      <c r="Y31" s="63">
        <f t="shared" si="11"/>
        <v>-0.47900113507377978</v>
      </c>
    </row>
    <row r="32" spans="3:25">
      <c r="C32" s="47" t="s">
        <v>40</v>
      </c>
      <c r="D32" s="59">
        <v>689</v>
      </c>
      <c r="E32" s="59">
        <v>1786</v>
      </c>
      <c r="F32" s="59">
        <f t="shared" si="0"/>
        <v>2475</v>
      </c>
      <c r="G32" s="59">
        <v>521</v>
      </c>
      <c r="H32" s="59">
        <v>1401</v>
      </c>
      <c r="I32" s="59">
        <f t="shared" si="1"/>
        <v>1922</v>
      </c>
      <c r="J32" s="60">
        <f t="shared" si="2"/>
        <v>-0.22343434343434343</v>
      </c>
      <c r="K32" s="59">
        <v>380</v>
      </c>
      <c r="L32" s="59">
        <v>1200</v>
      </c>
      <c r="M32" s="59">
        <f t="shared" si="3"/>
        <v>1580</v>
      </c>
      <c r="N32" s="60">
        <f t="shared" si="4"/>
        <v>-0.17793964620187305</v>
      </c>
      <c r="O32" s="60">
        <f t="shared" si="5"/>
        <v>-0.36161616161616161</v>
      </c>
      <c r="P32" s="61">
        <v>309</v>
      </c>
      <c r="Q32" s="61">
        <v>1226</v>
      </c>
      <c r="R32" s="59">
        <f t="shared" si="6"/>
        <v>1535</v>
      </c>
      <c r="S32" s="60">
        <f t="shared" si="7"/>
        <v>-2.8481012658227847E-2</v>
      </c>
      <c r="T32" s="60">
        <f t="shared" si="8"/>
        <v>-0.3797979797979798</v>
      </c>
      <c r="U32" s="61">
        <v>254</v>
      </c>
      <c r="V32" s="61">
        <v>893</v>
      </c>
      <c r="W32" s="59">
        <f t="shared" si="9"/>
        <v>1147</v>
      </c>
      <c r="X32" s="60">
        <f t="shared" si="10"/>
        <v>-0.25276872964169383</v>
      </c>
      <c r="Y32" s="60">
        <f t="shared" si="11"/>
        <v>-0.53656565656565658</v>
      </c>
    </row>
    <row r="33" spans="3:25">
      <c r="C33" s="51" t="s">
        <v>69</v>
      </c>
      <c r="D33" s="62">
        <v>261</v>
      </c>
      <c r="E33" s="62">
        <v>733</v>
      </c>
      <c r="F33" s="62">
        <f t="shared" si="0"/>
        <v>994</v>
      </c>
      <c r="G33" s="62">
        <v>184</v>
      </c>
      <c r="H33" s="62">
        <v>603</v>
      </c>
      <c r="I33" s="62">
        <f t="shared" si="1"/>
        <v>787</v>
      </c>
      <c r="J33" s="63">
        <f t="shared" si="2"/>
        <v>-0.20824949698189135</v>
      </c>
      <c r="K33" s="62">
        <v>143</v>
      </c>
      <c r="L33" s="62">
        <v>509</v>
      </c>
      <c r="M33" s="62">
        <f t="shared" si="3"/>
        <v>652</v>
      </c>
      <c r="N33" s="63">
        <f t="shared" si="4"/>
        <v>-0.17153748411689962</v>
      </c>
      <c r="O33" s="63">
        <f t="shared" si="5"/>
        <v>-0.34406438631790742</v>
      </c>
      <c r="P33" s="64">
        <v>146</v>
      </c>
      <c r="Q33" s="64">
        <v>531</v>
      </c>
      <c r="R33" s="62">
        <f t="shared" si="6"/>
        <v>677</v>
      </c>
      <c r="S33" s="63">
        <f t="shared" si="7"/>
        <v>3.834355828220859E-2</v>
      </c>
      <c r="T33" s="63">
        <f t="shared" si="8"/>
        <v>-0.31891348088531185</v>
      </c>
      <c r="U33" s="64">
        <v>94</v>
      </c>
      <c r="V33" s="64">
        <v>366</v>
      </c>
      <c r="W33" s="62">
        <f t="shared" si="9"/>
        <v>460</v>
      </c>
      <c r="X33" s="63">
        <f t="shared" si="10"/>
        <v>-0.32053175775480058</v>
      </c>
      <c r="Y33" s="63">
        <f t="shared" si="11"/>
        <v>-0.53722334004024141</v>
      </c>
    </row>
    <row r="34" spans="3:25">
      <c r="C34" s="51" t="s">
        <v>68</v>
      </c>
      <c r="D34" s="62">
        <v>107</v>
      </c>
      <c r="E34" s="62">
        <v>266</v>
      </c>
      <c r="F34" s="62">
        <f t="shared" si="0"/>
        <v>373</v>
      </c>
      <c r="G34" s="62">
        <v>83</v>
      </c>
      <c r="H34" s="62">
        <v>202</v>
      </c>
      <c r="I34" s="62">
        <f t="shared" si="1"/>
        <v>285</v>
      </c>
      <c r="J34" s="63">
        <f t="shared" si="2"/>
        <v>-0.2359249329758713</v>
      </c>
      <c r="K34" s="62">
        <v>64</v>
      </c>
      <c r="L34" s="62">
        <v>173</v>
      </c>
      <c r="M34" s="62">
        <f t="shared" si="3"/>
        <v>237</v>
      </c>
      <c r="N34" s="63">
        <f t="shared" si="4"/>
        <v>-0.16842105263157894</v>
      </c>
      <c r="O34" s="63">
        <f t="shared" si="5"/>
        <v>-0.36461126005361932</v>
      </c>
      <c r="P34" s="64">
        <v>44</v>
      </c>
      <c r="Q34" s="64">
        <v>183</v>
      </c>
      <c r="R34" s="62">
        <f t="shared" si="6"/>
        <v>227</v>
      </c>
      <c r="S34" s="63">
        <f t="shared" si="7"/>
        <v>-4.2194092827004218E-2</v>
      </c>
      <c r="T34" s="63">
        <f t="shared" si="8"/>
        <v>-0.39142091152815012</v>
      </c>
      <c r="U34" s="64">
        <v>41</v>
      </c>
      <c r="V34" s="64">
        <v>148</v>
      </c>
      <c r="W34" s="62">
        <f t="shared" si="9"/>
        <v>189</v>
      </c>
      <c r="X34" s="63">
        <f t="shared" si="10"/>
        <v>-0.16740088105726872</v>
      </c>
      <c r="Y34" s="63">
        <f t="shared" si="11"/>
        <v>-0.49329758713136729</v>
      </c>
    </row>
    <row r="35" spans="3:25">
      <c r="C35" s="51" t="s">
        <v>67</v>
      </c>
      <c r="D35" s="62">
        <v>321</v>
      </c>
      <c r="E35" s="62">
        <v>787</v>
      </c>
      <c r="F35" s="62">
        <f t="shared" si="0"/>
        <v>1108</v>
      </c>
      <c r="G35" s="62">
        <v>254</v>
      </c>
      <c r="H35" s="62">
        <v>596</v>
      </c>
      <c r="I35" s="62">
        <f t="shared" si="1"/>
        <v>850</v>
      </c>
      <c r="J35" s="63">
        <f t="shared" si="2"/>
        <v>-0.23285198555956679</v>
      </c>
      <c r="K35" s="62">
        <v>173</v>
      </c>
      <c r="L35" s="62">
        <v>518</v>
      </c>
      <c r="M35" s="62">
        <f t="shared" si="3"/>
        <v>691</v>
      </c>
      <c r="N35" s="63">
        <f t="shared" si="4"/>
        <v>-0.18705882352941178</v>
      </c>
      <c r="O35" s="63">
        <f t="shared" si="5"/>
        <v>-0.37635379061371843</v>
      </c>
      <c r="P35" s="64">
        <v>119</v>
      </c>
      <c r="Q35" s="64">
        <v>512</v>
      </c>
      <c r="R35" s="62">
        <f t="shared" si="6"/>
        <v>631</v>
      </c>
      <c r="S35" s="63">
        <f t="shared" si="7"/>
        <v>-8.6830680173661356E-2</v>
      </c>
      <c r="T35" s="63">
        <f t="shared" si="8"/>
        <v>-0.43050541516245489</v>
      </c>
      <c r="U35" s="64">
        <v>119</v>
      </c>
      <c r="V35" s="64">
        <v>379</v>
      </c>
      <c r="W35" s="62">
        <f t="shared" si="9"/>
        <v>498</v>
      </c>
      <c r="X35" s="63">
        <f t="shared" si="10"/>
        <v>-0.21077654516640254</v>
      </c>
      <c r="Y35" s="63">
        <f t="shared" si="11"/>
        <v>-0.55054151624548742</v>
      </c>
    </row>
    <row r="36" spans="3:25">
      <c r="C36" s="47" t="s">
        <v>41</v>
      </c>
      <c r="D36" s="59">
        <v>129</v>
      </c>
      <c r="E36" s="59">
        <v>374</v>
      </c>
      <c r="F36" s="59">
        <f t="shared" si="0"/>
        <v>503</v>
      </c>
      <c r="G36" s="59">
        <v>124</v>
      </c>
      <c r="H36" s="59">
        <v>315</v>
      </c>
      <c r="I36" s="59">
        <f t="shared" si="1"/>
        <v>439</v>
      </c>
      <c r="J36" s="60">
        <f t="shared" si="2"/>
        <v>-0.1272365805168986</v>
      </c>
      <c r="K36" s="59">
        <v>101</v>
      </c>
      <c r="L36" s="59">
        <v>284</v>
      </c>
      <c r="M36" s="59">
        <f t="shared" si="3"/>
        <v>385</v>
      </c>
      <c r="N36" s="60">
        <f t="shared" si="4"/>
        <v>-0.12300683371298406</v>
      </c>
      <c r="O36" s="60">
        <f t="shared" si="5"/>
        <v>-0.23459244532803181</v>
      </c>
      <c r="P36" s="61">
        <v>81</v>
      </c>
      <c r="Q36" s="61">
        <v>311</v>
      </c>
      <c r="R36" s="59">
        <f t="shared" si="6"/>
        <v>392</v>
      </c>
      <c r="S36" s="60">
        <f t="shared" si="7"/>
        <v>1.8181818181818181E-2</v>
      </c>
      <c r="T36" s="60">
        <f t="shared" si="8"/>
        <v>-0.22067594433399601</v>
      </c>
      <c r="U36" s="61">
        <v>73</v>
      </c>
      <c r="V36" s="61">
        <v>219</v>
      </c>
      <c r="W36" s="59">
        <f t="shared" si="9"/>
        <v>292</v>
      </c>
      <c r="X36" s="60">
        <f t="shared" si="10"/>
        <v>-0.25510204081632654</v>
      </c>
      <c r="Y36" s="60">
        <f t="shared" si="11"/>
        <v>-0.41948310139165013</v>
      </c>
    </row>
    <row r="37" spans="3:25">
      <c r="C37" s="51" t="s">
        <v>66</v>
      </c>
      <c r="D37" s="62">
        <v>28</v>
      </c>
      <c r="E37" s="62">
        <v>42</v>
      </c>
      <c r="F37" s="62">
        <f t="shared" si="0"/>
        <v>70</v>
      </c>
      <c r="G37" s="62">
        <v>15</v>
      </c>
      <c r="H37" s="62">
        <v>45</v>
      </c>
      <c r="I37" s="62">
        <f t="shared" si="1"/>
        <v>60</v>
      </c>
      <c r="J37" s="63">
        <f t="shared" si="2"/>
        <v>-0.14285714285714285</v>
      </c>
      <c r="K37" s="62">
        <v>14</v>
      </c>
      <c r="L37" s="62">
        <v>34</v>
      </c>
      <c r="M37" s="62">
        <f t="shared" si="3"/>
        <v>48</v>
      </c>
      <c r="N37" s="63">
        <f t="shared" si="4"/>
        <v>-0.2</v>
      </c>
      <c r="O37" s="63">
        <f t="shared" si="5"/>
        <v>-0.31428571428571428</v>
      </c>
      <c r="P37" s="64">
        <v>4</v>
      </c>
      <c r="Q37" s="64">
        <v>31</v>
      </c>
      <c r="R37" s="62">
        <f t="shared" si="6"/>
        <v>35</v>
      </c>
      <c r="S37" s="63">
        <f t="shared" si="7"/>
        <v>-0.27083333333333331</v>
      </c>
      <c r="T37" s="63">
        <f t="shared" si="8"/>
        <v>-0.5</v>
      </c>
      <c r="U37" s="64">
        <v>9</v>
      </c>
      <c r="V37" s="64">
        <v>27</v>
      </c>
      <c r="W37" s="62">
        <f t="shared" si="9"/>
        <v>36</v>
      </c>
      <c r="X37" s="63">
        <f t="shared" si="10"/>
        <v>2.8571428571428571E-2</v>
      </c>
      <c r="Y37" s="63">
        <f t="shared" si="11"/>
        <v>-0.48571428571428571</v>
      </c>
    </row>
    <row r="38" spans="3:25">
      <c r="C38" s="51" t="s">
        <v>65</v>
      </c>
      <c r="D38" s="62">
        <v>16</v>
      </c>
      <c r="E38" s="62">
        <v>73</v>
      </c>
      <c r="F38" s="62">
        <f t="shared" si="0"/>
        <v>89</v>
      </c>
      <c r="G38" s="62">
        <v>18</v>
      </c>
      <c r="H38" s="62">
        <v>52</v>
      </c>
      <c r="I38" s="62">
        <f t="shared" si="1"/>
        <v>70</v>
      </c>
      <c r="J38" s="63">
        <f t="shared" si="2"/>
        <v>-0.21348314606741572</v>
      </c>
      <c r="K38" s="62">
        <v>17</v>
      </c>
      <c r="L38" s="62">
        <v>43</v>
      </c>
      <c r="M38" s="62">
        <f t="shared" si="3"/>
        <v>60</v>
      </c>
      <c r="N38" s="63">
        <f t="shared" si="4"/>
        <v>-0.14285714285714285</v>
      </c>
      <c r="O38" s="63">
        <f t="shared" si="5"/>
        <v>-0.3258426966292135</v>
      </c>
      <c r="P38" s="64">
        <v>11</v>
      </c>
      <c r="Q38" s="64">
        <v>55</v>
      </c>
      <c r="R38" s="62">
        <f t="shared" si="6"/>
        <v>66</v>
      </c>
      <c r="S38" s="63">
        <f t="shared" si="7"/>
        <v>0.1</v>
      </c>
      <c r="T38" s="63">
        <f t="shared" si="8"/>
        <v>-0.25842696629213485</v>
      </c>
      <c r="U38" s="64">
        <v>23</v>
      </c>
      <c r="V38" s="64">
        <v>45</v>
      </c>
      <c r="W38" s="62">
        <f t="shared" si="9"/>
        <v>68</v>
      </c>
      <c r="X38" s="63">
        <f t="shared" si="10"/>
        <v>3.0303030303030304E-2</v>
      </c>
      <c r="Y38" s="63">
        <f t="shared" si="11"/>
        <v>-0.23595505617977527</v>
      </c>
    </row>
    <row r="39" spans="3:25">
      <c r="C39" s="51" t="s">
        <v>64</v>
      </c>
      <c r="D39" s="62">
        <v>65</v>
      </c>
      <c r="E39" s="62">
        <v>222</v>
      </c>
      <c r="F39" s="62">
        <f t="shared" si="0"/>
        <v>287</v>
      </c>
      <c r="G39" s="62">
        <v>71</v>
      </c>
      <c r="H39" s="62">
        <v>184</v>
      </c>
      <c r="I39" s="62">
        <f t="shared" si="1"/>
        <v>255</v>
      </c>
      <c r="J39" s="63">
        <f t="shared" si="2"/>
        <v>-0.11149825783972125</v>
      </c>
      <c r="K39" s="62">
        <v>55</v>
      </c>
      <c r="L39" s="62">
        <v>180</v>
      </c>
      <c r="M39" s="62">
        <f t="shared" si="3"/>
        <v>235</v>
      </c>
      <c r="N39" s="63">
        <f t="shared" si="4"/>
        <v>-7.8431372549019607E-2</v>
      </c>
      <c r="O39" s="63">
        <f t="shared" si="5"/>
        <v>-0.18118466898954705</v>
      </c>
      <c r="P39" s="64">
        <v>52</v>
      </c>
      <c r="Q39" s="64">
        <v>183</v>
      </c>
      <c r="R39" s="62">
        <f t="shared" si="6"/>
        <v>235</v>
      </c>
      <c r="S39" s="63">
        <f t="shared" si="7"/>
        <v>0</v>
      </c>
      <c r="T39" s="63">
        <f t="shared" si="8"/>
        <v>-0.18118466898954705</v>
      </c>
      <c r="U39" s="64">
        <v>34</v>
      </c>
      <c r="V39" s="64">
        <v>134</v>
      </c>
      <c r="W39" s="62">
        <f t="shared" si="9"/>
        <v>168</v>
      </c>
      <c r="X39" s="63">
        <f t="shared" si="10"/>
        <v>-0.28510638297872343</v>
      </c>
      <c r="Y39" s="63">
        <f t="shared" si="11"/>
        <v>-0.41463414634146339</v>
      </c>
    </row>
    <row r="40" spans="3:25">
      <c r="C40" s="68" t="s">
        <v>63</v>
      </c>
      <c r="D40" s="73">
        <v>20</v>
      </c>
      <c r="E40" s="73">
        <v>37</v>
      </c>
      <c r="F40" s="73">
        <f t="shared" si="0"/>
        <v>57</v>
      </c>
      <c r="G40" s="73">
        <v>20</v>
      </c>
      <c r="H40" s="73">
        <v>34</v>
      </c>
      <c r="I40" s="73">
        <f t="shared" si="1"/>
        <v>54</v>
      </c>
      <c r="J40" s="74">
        <f t="shared" si="2"/>
        <v>-5.2631578947368418E-2</v>
      </c>
      <c r="K40" s="73">
        <v>15</v>
      </c>
      <c r="L40" s="73">
        <v>27</v>
      </c>
      <c r="M40" s="73">
        <f t="shared" si="3"/>
        <v>42</v>
      </c>
      <c r="N40" s="74">
        <f t="shared" si="4"/>
        <v>-0.22222222222222221</v>
      </c>
      <c r="O40" s="74">
        <f t="shared" si="5"/>
        <v>-0.26315789473684209</v>
      </c>
      <c r="P40" s="75">
        <v>14</v>
      </c>
      <c r="Q40" s="75">
        <v>42</v>
      </c>
      <c r="R40" s="73">
        <f t="shared" si="6"/>
        <v>56</v>
      </c>
      <c r="S40" s="74">
        <f t="shared" si="7"/>
        <v>0.33333333333333331</v>
      </c>
      <c r="T40" s="74">
        <f t="shared" si="8"/>
        <v>-1.7543859649122806E-2</v>
      </c>
      <c r="U40" s="75">
        <v>7</v>
      </c>
      <c r="V40" s="75">
        <v>13</v>
      </c>
      <c r="W40" s="73">
        <f t="shared" si="9"/>
        <v>20</v>
      </c>
      <c r="X40" s="74">
        <f t="shared" si="10"/>
        <v>-0.6428571428571429</v>
      </c>
      <c r="Y40" s="74">
        <f t="shared" si="11"/>
        <v>-0.64912280701754388</v>
      </c>
    </row>
    <row r="41" spans="3:25">
      <c r="C41" s="66" t="s">
        <v>123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3:25">
      <c r="C42" s="40" t="s">
        <v>17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</sheetData>
  <mergeCells count="23">
    <mergeCell ref="P5:R5"/>
    <mergeCell ref="S5:S7"/>
    <mergeCell ref="C5:C7"/>
    <mergeCell ref="T5:T7"/>
    <mergeCell ref="U5:W5"/>
    <mergeCell ref="J5:J7"/>
    <mergeCell ref="K5:M5"/>
    <mergeCell ref="X5:X7"/>
    <mergeCell ref="Y5:Y7"/>
    <mergeCell ref="D6:E6"/>
    <mergeCell ref="F6:F7"/>
    <mergeCell ref="G6:H6"/>
    <mergeCell ref="I6:I7"/>
    <mergeCell ref="K6:L6"/>
    <mergeCell ref="P6:Q6"/>
    <mergeCell ref="R6:R7"/>
    <mergeCell ref="U6:V6"/>
    <mergeCell ref="W6:W7"/>
    <mergeCell ref="N5:N7"/>
    <mergeCell ref="O5:O7"/>
    <mergeCell ref="M6:M7"/>
    <mergeCell ref="D5:F5"/>
    <mergeCell ref="G5:I5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2DFF0-9FE1-4A64-8EE6-E6574CE76038}">
  <dimension ref="C1:Y48"/>
  <sheetViews>
    <sheetView workbookViewId="0"/>
  </sheetViews>
  <sheetFormatPr defaultColWidth="8.875" defaultRowHeight="12"/>
  <cols>
    <col min="1" max="2" width="8.875" style="16"/>
    <col min="3" max="3" width="15.25" style="16" customWidth="1"/>
    <col min="4" max="16384" width="8.875" style="16"/>
  </cols>
  <sheetData>
    <row r="1" spans="3:25" s="138" customFormat="1"/>
    <row r="4" spans="3:25" ht="22.5" customHeight="1">
      <c r="C4" s="71" t="s">
        <v>135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3:25">
      <c r="C5" s="187" t="s">
        <v>31</v>
      </c>
      <c r="D5" s="170">
        <v>2017</v>
      </c>
      <c r="E5" s="170"/>
      <c r="F5" s="170"/>
      <c r="G5" s="170">
        <v>2018</v>
      </c>
      <c r="H5" s="170"/>
      <c r="I5" s="170"/>
      <c r="J5" s="167" t="s">
        <v>30</v>
      </c>
      <c r="K5" s="170">
        <v>2019</v>
      </c>
      <c r="L5" s="170"/>
      <c r="M5" s="170"/>
      <c r="N5" s="167" t="s">
        <v>29</v>
      </c>
      <c r="O5" s="167" t="s">
        <v>28</v>
      </c>
      <c r="P5" s="170">
        <v>2020</v>
      </c>
      <c r="Q5" s="170"/>
      <c r="R5" s="170"/>
      <c r="S5" s="167" t="s">
        <v>27</v>
      </c>
      <c r="T5" s="167" t="s">
        <v>26</v>
      </c>
      <c r="U5" s="167" t="s">
        <v>33</v>
      </c>
      <c r="V5" s="167"/>
      <c r="W5" s="167"/>
      <c r="X5" s="167" t="s">
        <v>24</v>
      </c>
      <c r="Y5" s="167" t="s">
        <v>23</v>
      </c>
    </row>
    <row r="6" spans="3:25">
      <c r="C6" s="188"/>
      <c r="D6" s="169" t="s">
        <v>22</v>
      </c>
      <c r="E6" s="169"/>
      <c r="F6" s="168" t="s">
        <v>21</v>
      </c>
      <c r="G6" s="169" t="s">
        <v>22</v>
      </c>
      <c r="H6" s="169"/>
      <c r="I6" s="168" t="s">
        <v>21</v>
      </c>
      <c r="J6" s="168"/>
      <c r="K6" s="169" t="s">
        <v>22</v>
      </c>
      <c r="L6" s="169"/>
      <c r="M6" s="168" t="s">
        <v>21</v>
      </c>
      <c r="N6" s="168"/>
      <c r="O6" s="168"/>
      <c r="P6" s="169" t="s">
        <v>22</v>
      </c>
      <c r="Q6" s="169"/>
      <c r="R6" s="168" t="s">
        <v>21</v>
      </c>
      <c r="S6" s="168"/>
      <c r="T6" s="168"/>
      <c r="U6" s="169" t="s">
        <v>32</v>
      </c>
      <c r="V6" s="169"/>
      <c r="W6" s="168" t="s">
        <v>21</v>
      </c>
      <c r="X6" s="168"/>
      <c r="Y6" s="168"/>
    </row>
    <row r="7" spans="3:25">
      <c r="C7" s="188"/>
      <c r="D7" s="110" t="s">
        <v>20</v>
      </c>
      <c r="E7" s="110" t="s">
        <v>19</v>
      </c>
      <c r="F7" s="169"/>
      <c r="G7" s="110" t="s">
        <v>20</v>
      </c>
      <c r="H7" s="110" t="s">
        <v>19</v>
      </c>
      <c r="I7" s="169"/>
      <c r="J7" s="168"/>
      <c r="K7" s="110" t="s">
        <v>20</v>
      </c>
      <c r="L7" s="110" t="s">
        <v>19</v>
      </c>
      <c r="M7" s="169"/>
      <c r="N7" s="168"/>
      <c r="O7" s="168"/>
      <c r="P7" s="110" t="s">
        <v>20</v>
      </c>
      <c r="Q7" s="110" t="s">
        <v>19</v>
      </c>
      <c r="R7" s="169"/>
      <c r="S7" s="168"/>
      <c r="T7" s="168"/>
      <c r="U7" s="110" t="s">
        <v>20</v>
      </c>
      <c r="V7" s="110" t="s">
        <v>19</v>
      </c>
      <c r="W7" s="169"/>
      <c r="X7" s="168"/>
      <c r="Y7" s="168"/>
    </row>
    <row r="8" spans="3:25">
      <c r="C8" s="43" t="s">
        <v>86</v>
      </c>
      <c r="D8" s="44">
        <v>952</v>
      </c>
      <c r="E8" s="44">
        <v>1975</v>
      </c>
      <c r="F8" s="44">
        <f t="shared" ref="F8:F40" si="0">D8+E8</f>
        <v>2927</v>
      </c>
      <c r="G8" s="44">
        <v>813</v>
      </c>
      <c r="H8" s="44">
        <v>1882</v>
      </c>
      <c r="I8" s="44">
        <f t="shared" ref="I8:I40" si="1">G8+H8</f>
        <v>2695</v>
      </c>
      <c r="J8" s="45">
        <f t="shared" ref="J8:J40" si="2">(I8-F8)/F8</f>
        <v>-7.9262043047488892E-2</v>
      </c>
      <c r="K8" s="44">
        <v>540</v>
      </c>
      <c r="L8" s="44">
        <v>1420</v>
      </c>
      <c r="M8" s="44">
        <f t="shared" ref="M8:M40" si="3">K8+L8</f>
        <v>1960</v>
      </c>
      <c r="N8" s="45">
        <f t="shared" ref="N8:N40" si="4">(M8-I8)/I8</f>
        <v>-0.27272727272727271</v>
      </c>
      <c r="O8" s="45">
        <f t="shared" ref="O8:O40" si="5">(M8-F8)/F8</f>
        <v>-0.3303723949436283</v>
      </c>
      <c r="P8" s="46">
        <v>608</v>
      </c>
      <c r="Q8" s="46">
        <v>1696</v>
      </c>
      <c r="R8" s="44">
        <f t="shared" ref="R8:R40" si="6">P8+Q8</f>
        <v>2304</v>
      </c>
      <c r="S8" s="45">
        <f t="shared" ref="S8:S40" si="7">(R8-M8)/M8</f>
        <v>0.17551020408163265</v>
      </c>
      <c r="T8" s="45">
        <f t="shared" ref="T8:T40" si="8">(R8-F8)/F8</f>
        <v>-0.21284591732148958</v>
      </c>
      <c r="U8" s="46">
        <v>453</v>
      </c>
      <c r="V8" s="46">
        <v>1356</v>
      </c>
      <c r="W8" s="44">
        <f t="shared" ref="W8:W40" si="9">U8+V8</f>
        <v>1809</v>
      </c>
      <c r="X8" s="45">
        <f>(W8-R8)/R8</f>
        <v>-0.21484375</v>
      </c>
      <c r="Y8" s="45">
        <f t="shared" ref="Y8:Y40" si="10">(W8-F8)/F8</f>
        <v>-0.38196105227195082</v>
      </c>
    </row>
    <row r="9" spans="3:25">
      <c r="C9" s="47" t="s">
        <v>37</v>
      </c>
      <c r="D9" s="48">
        <v>70</v>
      </c>
      <c r="E9" s="48">
        <v>130</v>
      </c>
      <c r="F9" s="48">
        <f t="shared" si="0"/>
        <v>200</v>
      </c>
      <c r="G9" s="48">
        <v>58</v>
      </c>
      <c r="H9" s="48">
        <v>141</v>
      </c>
      <c r="I9" s="48">
        <f t="shared" si="1"/>
        <v>199</v>
      </c>
      <c r="J9" s="49">
        <f t="shared" si="2"/>
        <v>-5.0000000000000001E-3</v>
      </c>
      <c r="K9" s="48">
        <v>36</v>
      </c>
      <c r="L9" s="48">
        <v>95</v>
      </c>
      <c r="M9" s="48">
        <f t="shared" si="3"/>
        <v>131</v>
      </c>
      <c r="N9" s="49">
        <f t="shared" si="4"/>
        <v>-0.34170854271356782</v>
      </c>
      <c r="O9" s="49">
        <f t="shared" si="5"/>
        <v>-0.34499999999999997</v>
      </c>
      <c r="P9" s="50">
        <v>38</v>
      </c>
      <c r="Q9" s="50">
        <v>100</v>
      </c>
      <c r="R9" s="48">
        <f t="shared" si="6"/>
        <v>138</v>
      </c>
      <c r="S9" s="49">
        <f t="shared" si="7"/>
        <v>5.3435114503816793E-2</v>
      </c>
      <c r="T9" s="49">
        <f t="shared" si="8"/>
        <v>-0.31</v>
      </c>
      <c r="U9" s="50">
        <v>28</v>
      </c>
      <c r="V9" s="50">
        <v>109</v>
      </c>
      <c r="W9" s="48">
        <f t="shared" si="9"/>
        <v>137</v>
      </c>
      <c r="X9" s="49">
        <f>(W9-R9)/R9</f>
        <v>-7.246376811594203E-3</v>
      </c>
      <c r="Y9" s="49">
        <f t="shared" si="10"/>
        <v>-0.315</v>
      </c>
    </row>
    <row r="10" spans="3:25">
      <c r="C10" s="51" t="s">
        <v>59</v>
      </c>
      <c r="D10" s="13">
        <v>5</v>
      </c>
      <c r="E10" s="13">
        <v>8</v>
      </c>
      <c r="F10" s="13">
        <f t="shared" si="0"/>
        <v>13</v>
      </c>
      <c r="G10" s="13">
        <v>5</v>
      </c>
      <c r="H10" s="13">
        <v>5</v>
      </c>
      <c r="I10" s="13">
        <f t="shared" si="1"/>
        <v>10</v>
      </c>
      <c r="J10" s="52">
        <f t="shared" si="2"/>
        <v>-0.23076923076923078</v>
      </c>
      <c r="K10" s="13">
        <v>1</v>
      </c>
      <c r="L10" s="13">
        <v>8</v>
      </c>
      <c r="M10" s="13">
        <f t="shared" si="3"/>
        <v>9</v>
      </c>
      <c r="N10" s="52">
        <f t="shared" si="4"/>
        <v>-0.1</v>
      </c>
      <c r="O10" s="52">
        <f t="shared" si="5"/>
        <v>-0.30769230769230771</v>
      </c>
      <c r="P10" s="53">
        <v>3</v>
      </c>
      <c r="Q10" s="53">
        <v>5</v>
      </c>
      <c r="R10" s="13">
        <f t="shared" si="6"/>
        <v>8</v>
      </c>
      <c r="S10" s="52">
        <f t="shared" si="7"/>
        <v>-0.1111111111111111</v>
      </c>
      <c r="T10" s="52">
        <f t="shared" si="8"/>
        <v>-0.38461538461538464</v>
      </c>
      <c r="U10" s="53">
        <v>3</v>
      </c>
      <c r="V10" s="53">
        <v>10</v>
      </c>
      <c r="W10" s="13">
        <f t="shared" si="9"/>
        <v>13</v>
      </c>
      <c r="X10" s="52">
        <f>(W10-R10)/R10</f>
        <v>0.625</v>
      </c>
      <c r="Y10" s="52">
        <f t="shared" si="10"/>
        <v>0</v>
      </c>
    </row>
    <row r="11" spans="3:25">
      <c r="C11" s="51" t="s">
        <v>80</v>
      </c>
      <c r="D11" s="13">
        <v>9</v>
      </c>
      <c r="E11" s="13">
        <v>8</v>
      </c>
      <c r="F11" s="13">
        <f t="shared" si="0"/>
        <v>17</v>
      </c>
      <c r="G11" s="13">
        <v>1</v>
      </c>
      <c r="H11" s="13">
        <v>9</v>
      </c>
      <c r="I11" s="13">
        <f t="shared" si="1"/>
        <v>10</v>
      </c>
      <c r="J11" s="52">
        <f t="shared" si="2"/>
        <v>-0.41176470588235292</v>
      </c>
      <c r="K11" s="13">
        <v>0</v>
      </c>
      <c r="L11" s="13">
        <v>4</v>
      </c>
      <c r="M11" s="13">
        <f t="shared" si="3"/>
        <v>4</v>
      </c>
      <c r="N11" s="52">
        <f t="shared" si="4"/>
        <v>-0.6</v>
      </c>
      <c r="O11" s="52">
        <f t="shared" si="5"/>
        <v>-0.76470588235294112</v>
      </c>
      <c r="P11" s="53">
        <v>0</v>
      </c>
      <c r="Q11" s="53">
        <v>0</v>
      </c>
      <c r="R11" s="13">
        <f t="shared" si="6"/>
        <v>0</v>
      </c>
      <c r="S11" s="52">
        <f t="shared" si="7"/>
        <v>-1</v>
      </c>
      <c r="T11" s="52">
        <f t="shared" si="8"/>
        <v>-1</v>
      </c>
      <c r="U11" s="53">
        <v>1</v>
      </c>
      <c r="V11" s="53">
        <v>2</v>
      </c>
      <c r="W11" s="13">
        <f t="shared" si="9"/>
        <v>3</v>
      </c>
      <c r="X11" s="52" t="s">
        <v>11</v>
      </c>
      <c r="Y11" s="52">
        <f t="shared" si="10"/>
        <v>-0.82352941176470584</v>
      </c>
    </row>
    <row r="12" spans="3:25">
      <c r="C12" s="51" t="s">
        <v>60</v>
      </c>
      <c r="D12" s="13">
        <v>1</v>
      </c>
      <c r="E12" s="13">
        <v>8</v>
      </c>
      <c r="F12" s="13">
        <f t="shared" si="0"/>
        <v>9</v>
      </c>
      <c r="G12" s="13">
        <v>3</v>
      </c>
      <c r="H12" s="13">
        <v>9</v>
      </c>
      <c r="I12" s="13">
        <f t="shared" si="1"/>
        <v>12</v>
      </c>
      <c r="J12" s="52">
        <f t="shared" si="2"/>
        <v>0.33333333333333331</v>
      </c>
      <c r="K12" s="13">
        <v>0</v>
      </c>
      <c r="L12" s="13">
        <v>4</v>
      </c>
      <c r="M12" s="13">
        <f t="shared" si="3"/>
        <v>4</v>
      </c>
      <c r="N12" s="52">
        <f t="shared" si="4"/>
        <v>-0.66666666666666663</v>
      </c>
      <c r="O12" s="52">
        <f t="shared" si="5"/>
        <v>-0.55555555555555558</v>
      </c>
      <c r="P12" s="53">
        <v>1</v>
      </c>
      <c r="Q12" s="53">
        <v>9</v>
      </c>
      <c r="R12" s="13">
        <f t="shared" si="6"/>
        <v>10</v>
      </c>
      <c r="S12" s="52">
        <f t="shared" si="7"/>
        <v>1.5</v>
      </c>
      <c r="T12" s="52">
        <f t="shared" si="8"/>
        <v>0.1111111111111111</v>
      </c>
      <c r="U12" s="53">
        <v>1</v>
      </c>
      <c r="V12" s="53">
        <v>7</v>
      </c>
      <c r="W12" s="13">
        <f t="shared" si="9"/>
        <v>8</v>
      </c>
      <c r="X12" s="52">
        <f t="shared" ref="X12:X40" si="11">(W12-R12)/R12</f>
        <v>-0.2</v>
      </c>
      <c r="Y12" s="52">
        <f t="shared" si="10"/>
        <v>-0.1111111111111111</v>
      </c>
    </row>
    <row r="13" spans="3:25">
      <c r="C13" s="51" t="s">
        <v>79</v>
      </c>
      <c r="D13" s="13">
        <v>1</v>
      </c>
      <c r="E13" s="13">
        <v>3</v>
      </c>
      <c r="F13" s="13">
        <f t="shared" si="0"/>
        <v>4</v>
      </c>
      <c r="G13" s="13">
        <v>2</v>
      </c>
      <c r="H13" s="13">
        <v>1</v>
      </c>
      <c r="I13" s="13">
        <f t="shared" si="1"/>
        <v>3</v>
      </c>
      <c r="J13" s="52">
        <f t="shared" si="2"/>
        <v>-0.25</v>
      </c>
      <c r="K13" s="13">
        <v>1</v>
      </c>
      <c r="L13" s="13">
        <v>3</v>
      </c>
      <c r="M13" s="13">
        <f t="shared" si="3"/>
        <v>4</v>
      </c>
      <c r="N13" s="52">
        <f t="shared" si="4"/>
        <v>0.33333333333333331</v>
      </c>
      <c r="O13" s="52">
        <f t="shared" si="5"/>
        <v>0</v>
      </c>
      <c r="P13" s="53">
        <v>1</v>
      </c>
      <c r="Q13" s="53">
        <v>1</v>
      </c>
      <c r="R13" s="13">
        <f t="shared" si="6"/>
        <v>2</v>
      </c>
      <c r="S13" s="52">
        <f t="shared" si="7"/>
        <v>-0.5</v>
      </c>
      <c r="T13" s="52">
        <f t="shared" si="8"/>
        <v>-0.5</v>
      </c>
      <c r="U13" s="53">
        <v>0</v>
      </c>
      <c r="V13" s="53">
        <v>4</v>
      </c>
      <c r="W13" s="13">
        <f t="shared" si="9"/>
        <v>4</v>
      </c>
      <c r="X13" s="52">
        <f t="shared" si="11"/>
        <v>1</v>
      </c>
      <c r="Y13" s="52">
        <f t="shared" si="10"/>
        <v>0</v>
      </c>
    </row>
    <row r="14" spans="3:25">
      <c r="C14" s="51" t="s">
        <v>81</v>
      </c>
      <c r="D14" s="13">
        <v>48</v>
      </c>
      <c r="E14" s="13">
        <v>74</v>
      </c>
      <c r="F14" s="13">
        <f t="shared" si="0"/>
        <v>122</v>
      </c>
      <c r="G14" s="13">
        <v>35</v>
      </c>
      <c r="H14" s="13">
        <v>95</v>
      </c>
      <c r="I14" s="13">
        <f t="shared" si="1"/>
        <v>130</v>
      </c>
      <c r="J14" s="52">
        <f t="shared" si="2"/>
        <v>6.5573770491803282E-2</v>
      </c>
      <c r="K14" s="13">
        <v>26</v>
      </c>
      <c r="L14" s="13">
        <v>67</v>
      </c>
      <c r="M14" s="13">
        <f t="shared" si="3"/>
        <v>93</v>
      </c>
      <c r="N14" s="52">
        <f t="shared" si="4"/>
        <v>-0.2846153846153846</v>
      </c>
      <c r="O14" s="52">
        <f t="shared" si="5"/>
        <v>-0.23770491803278687</v>
      </c>
      <c r="P14" s="53">
        <v>19</v>
      </c>
      <c r="Q14" s="53">
        <v>59</v>
      </c>
      <c r="R14" s="13">
        <f t="shared" si="6"/>
        <v>78</v>
      </c>
      <c r="S14" s="52">
        <f t="shared" si="7"/>
        <v>-0.16129032258064516</v>
      </c>
      <c r="T14" s="52">
        <f t="shared" si="8"/>
        <v>-0.36065573770491804</v>
      </c>
      <c r="U14" s="53">
        <v>17</v>
      </c>
      <c r="V14" s="53">
        <v>61</v>
      </c>
      <c r="W14" s="13">
        <f t="shared" si="9"/>
        <v>78</v>
      </c>
      <c r="X14" s="52">
        <f t="shared" si="11"/>
        <v>0</v>
      </c>
      <c r="Y14" s="52">
        <f t="shared" si="10"/>
        <v>-0.36065573770491804</v>
      </c>
    </row>
    <row r="15" spans="3:25">
      <c r="C15" s="51" t="s">
        <v>82</v>
      </c>
      <c r="D15" s="13">
        <v>2</v>
      </c>
      <c r="E15" s="13">
        <v>7</v>
      </c>
      <c r="F15" s="13">
        <f t="shared" si="0"/>
        <v>9</v>
      </c>
      <c r="G15" s="13">
        <v>2</v>
      </c>
      <c r="H15" s="13">
        <v>5</v>
      </c>
      <c r="I15" s="13">
        <f t="shared" si="1"/>
        <v>7</v>
      </c>
      <c r="J15" s="52">
        <f t="shared" si="2"/>
        <v>-0.22222222222222221</v>
      </c>
      <c r="K15" s="13">
        <v>3</v>
      </c>
      <c r="L15" s="13">
        <v>1</v>
      </c>
      <c r="M15" s="13">
        <f t="shared" si="3"/>
        <v>4</v>
      </c>
      <c r="N15" s="52">
        <f t="shared" si="4"/>
        <v>-0.42857142857142855</v>
      </c>
      <c r="O15" s="52">
        <f t="shared" si="5"/>
        <v>-0.55555555555555558</v>
      </c>
      <c r="P15" s="53">
        <v>1</v>
      </c>
      <c r="Q15" s="53">
        <v>3</v>
      </c>
      <c r="R15" s="13">
        <f t="shared" si="6"/>
        <v>4</v>
      </c>
      <c r="S15" s="52">
        <f t="shared" si="7"/>
        <v>0</v>
      </c>
      <c r="T15" s="52">
        <f t="shared" si="8"/>
        <v>-0.55555555555555558</v>
      </c>
      <c r="U15" s="53">
        <v>2</v>
      </c>
      <c r="V15" s="53">
        <v>4</v>
      </c>
      <c r="W15" s="13">
        <f t="shared" si="9"/>
        <v>6</v>
      </c>
      <c r="X15" s="52">
        <f t="shared" si="11"/>
        <v>0.5</v>
      </c>
      <c r="Y15" s="52">
        <f t="shared" si="10"/>
        <v>-0.33333333333333331</v>
      </c>
    </row>
    <row r="16" spans="3:25">
      <c r="C16" s="51" t="s">
        <v>83</v>
      </c>
      <c r="D16" s="13">
        <v>4</v>
      </c>
      <c r="E16" s="13">
        <v>22</v>
      </c>
      <c r="F16" s="13">
        <f t="shared" si="0"/>
        <v>26</v>
      </c>
      <c r="G16" s="13">
        <v>10</v>
      </c>
      <c r="H16" s="13">
        <v>17</v>
      </c>
      <c r="I16" s="13">
        <f t="shared" si="1"/>
        <v>27</v>
      </c>
      <c r="J16" s="52">
        <f t="shared" si="2"/>
        <v>3.8461538461538464E-2</v>
      </c>
      <c r="K16" s="13">
        <v>5</v>
      </c>
      <c r="L16" s="13">
        <v>8</v>
      </c>
      <c r="M16" s="13">
        <f t="shared" si="3"/>
        <v>13</v>
      </c>
      <c r="N16" s="52">
        <f t="shared" si="4"/>
        <v>-0.51851851851851849</v>
      </c>
      <c r="O16" s="52">
        <f t="shared" si="5"/>
        <v>-0.5</v>
      </c>
      <c r="P16" s="53">
        <v>13</v>
      </c>
      <c r="Q16" s="53">
        <v>23</v>
      </c>
      <c r="R16" s="13">
        <f t="shared" si="6"/>
        <v>36</v>
      </c>
      <c r="S16" s="52">
        <f t="shared" si="7"/>
        <v>1.7692307692307692</v>
      </c>
      <c r="T16" s="52">
        <f t="shared" si="8"/>
        <v>0.38461538461538464</v>
      </c>
      <c r="U16" s="53">
        <v>4</v>
      </c>
      <c r="V16" s="53">
        <v>21</v>
      </c>
      <c r="W16" s="13">
        <f t="shared" si="9"/>
        <v>25</v>
      </c>
      <c r="X16" s="52">
        <f t="shared" si="11"/>
        <v>-0.30555555555555558</v>
      </c>
      <c r="Y16" s="52">
        <f t="shared" si="10"/>
        <v>-3.8461538461538464E-2</v>
      </c>
    </row>
    <row r="17" spans="3:25">
      <c r="C17" s="47" t="s">
        <v>38</v>
      </c>
      <c r="D17" s="48">
        <v>319</v>
      </c>
      <c r="E17" s="48">
        <v>693</v>
      </c>
      <c r="F17" s="48">
        <f t="shared" si="0"/>
        <v>1012</v>
      </c>
      <c r="G17" s="48">
        <v>287</v>
      </c>
      <c r="H17" s="48">
        <v>653</v>
      </c>
      <c r="I17" s="48">
        <f t="shared" si="1"/>
        <v>940</v>
      </c>
      <c r="J17" s="49">
        <f t="shared" si="2"/>
        <v>-7.1146245059288543E-2</v>
      </c>
      <c r="K17" s="48">
        <v>202</v>
      </c>
      <c r="L17" s="48">
        <v>580</v>
      </c>
      <c r="M17" s="48">
        <f t="shared" si="3"/>
        <v>782</v>
      </c>
      <c r="N17" s="49">
        <f t="shared" si="4"/>
        <v>-0.16808510638297872</v>
      </c>
      <c r="O17" s="49">
        <f t="shared" si="5"/>
        <v>-0.22727272727272727</v>
      </c>
      <c r="P17" s="50">
        <v>237</v>
      </c>
      <c r="Q17" s="50">
        <v>658</v>
      </c>
      <c r="R17" s="48">
        <f t="shared" si="6"/>
        <v>895</v>
      </c>
      <c r="S17" s="49">
        <f t="shared" si="7"/>
        <v>0.14450127877237851</v>
      </c>
      <c r="T17" s="49">
        <f t="shared" si="8"/>
        <v>-0.11561264822134387</v>
      </c>
      <c r="U17" s="50">
        <v>227</v>
      </c>
      <c r="V17" s="50">
        <v>687</v>
      </c>
      <c r="W17" s="48">
        <f t="shared" si="9"/>
        <v>914</v>
      </c>
      <c r="X17" s="49">
        <f t="shared" si="11"/>
        <v>2.1229050279329607E-2</v>
      </c>
      <c r="Y17" s="49">
        <f t="shared" si="10"/>
        <v>-9.6837944664031617E-2</v>
      </c>
    </row>
    <row r="18" spans="3:25">
      <c r="C18" s="51" t="s">
        <v>84</v>
      </c>
      <c r="D18" s="13">
        <v>42</v>
      </c>
      <c r="E18" s="13">
        <v>103</v>
      </c>
      <c r="F18" s="13">
        <f t="shared" si="0"/>
        <v>145</v>
      </c>
      <c r="G18" s="13">
        <v>32</v>
      </c>
      <c r="H18" s="13">
        <v>81</v>
      </c>
      <c r="I18" s="13">
        <f t="shared" si="1"/>
        <v>113</v>
      </c>
      <c r="J18" s="52">
        <f t="shared" si="2"/>
        <v>-0.22068965517241379</v>
      </c>
      <c r="K18" s="13">
        <v>21</v>
      </c>
      <c r="L18" s="13">
        <v>53</v>
      </c>
      <c r="M18" s="13">
        <f t="shared" si="3"/>
        <v>74</v>
      </c>
      <c r="N18" s="52">
        <f t="shared" si="4"/>
        <v>-0.34513274336283184</v>
      </c>
      <c r="O18" s="52">
        <f t="shared" si="5"/>
        <v>-0.48965517241379308</v>
      </c>
      <c r="P18" s="53">
        <v>27</v>
      </c>
      <c r="Q18" s="53">
        <v>76</v>
      </c>
      <c r="R18" s="13">
        <f t="shared" si="6"/>
        <v>103</v>
      </c>
      <c r="S18" s="52">
        <f t="shared" si="7"/>
        <v>0.39189189189189189</v>
      </c>
      <c r="T18" s="52">
        <f t="shared" si="8"/>
        <v>-0.28965517241379313</v>
      </c>
      <c r="U18" s="53">
        <v>26</v>
      </c>
      <c r="V18" s="53">
        <v>74</v>
      </c>
      <c r="W18" s="13">
        <f t="shared" si="9"/>
        <v>100</v>
      </c>
      <c r="X18" s="52">
        <f t="shared" si="11"/>
        <v>-2.9126213592233011E-2</v>
      </c>
      <c r="Y18" s="52">
        <f t="shared" si="10"/>
        <v>-0.31034482758620691</v>
      </c>
    </row>
    <row r="19" spans="3:25">
      <c r="C19" s="51" t="s">
        <v>85</v>
      </c>
      <c r="D19" s="13">
        <v>8</v>
      </c>
      <c r="E19" s="13">
        <v>18</v>
      </c>
      <c r="F19" s="13">
        <f t="shared" si="0"/>
        <v>26</v>
      </c>
      <c r="G19" s="13">
        <v>6</v>
      </c>
      <c r="H19" s="13">
        <v>21</v>
      </c>
      <c r="I19" s="13">
        <f t="shared" si="1"/>
        <v>27</v>
      </c>
      <c r="J19" s="52">
        <f t="shared" si="2"/>
        <v>3.8461538461538464E-2</v>
      </c>
      <c r="K19" s="13">
        <v>6</v>
      </c>
      <c r="L19" s="13">
        <v>19</v>
      </c>
      <c r="M19" s="13">
        <f t="shared" si="3"/>
        <v>25</v>
      </c>
      <c r="N19" s="52">
        <f t="shared" si="4"/>
        <v>-7.407407407407407E-2</v>
      </c>
      <c r="O19" s="52">
        <f t="shared" si="5"/>
        <v>-3.8461538461538464E-2</v>
      </c>
      <c r="P19" s="53">
        <v>8</v>
      </c>
      <c r="Q19" s="53">
        <v>21</v>
      </c>
      <c r="R19" s="13">
        <f t="shared" si="6"/>
        <v>29</v>
      </c>
      <c r="S19" s="52">
        <f t="shared" si="7"/>
        <v>0.16</v>
      </c>
      <c r="T19" s="52">
        <f t="shared" si="8"/>
        <v>0.11538461538461539</v>
      </c>
      <c r="U19" s="53">
        <v>7</v>
      </c>
      <c r="V19" s="53">
        <v>20</v>
      </c>
      <c r="W19" s="13">
        <f t="shared" si="9"/>
        <v>27</v>
      </c>
      <c r="X19" s="52">
        <f t="shared" si="11"/>
        <v>-6.8965517241379309E-2</v>
      </c>
      <c r="Y19" s="52">
        <f t="shared" si="10"/>
        <v>3.8461538461538464E-2</v>
      </c>
    </row>
    <row r="20" spans="3:25">
      <c r="C20" s="51" t="s">
        <v>78</v>
      </c>
      <c r="D20" s="13">
        <v>5</v>
      </c>
      <c r="E20" s="13">
        <v>13</v>
      </c>
      <c r="F20" s="13">
        <f t="shared" si="0"/>
        <v>18</v>
      </c>
      <c r="G20" s="13">
        <v>4</v>
      </c>
      <c r="H20" s="13">
        <v>8</v>
      </c>
      <c r="I20" s="13">
        <f t="shared" si="1"/>
        <v>12</v>
      </c>
      <c r="J20" s="52">
        <f t="shared" si="2"/>
        <v>-0.33333333333333331</v>
      </c>
      <c r="K20" s="13">
        <v>1</v>
      </c>
      <c r="L20" s="13">
        <v>6</v>
      </c>
      <c r="M20" s="13">
        <f t="shared" si="3"/>
        <v>7</v>
      </c>
      <c r="N20" s="52">
        <f t="shared" si="4"/>
        <v>-0.41666666666666669</v>
      </c>
      <c r="O20" s="52">
        <f t="shared" si="5"/>
        <v>-0.61111111111111116</v>
      </c>
      <c r="P20" s="53">
        <v>6</v>
      </c>
      <c r="Q20" s="53">
        <v>13</v>
      </c>
      <c r="R20" s="13">
        <f t="shared" si="6"/>
        <v>19</v>
      </c>
      <c r="S20" s="52">
        <f t="shared" si="7"/>
        <v>1.7142857142857142</v>
      </c>
      <c r="T20" s="52">
        <f t="shared" si="8"/>
        <v>5.5555555555555552E-2</v>
      </c>
      <c r="U20" s="53">
        <v>5</v>
      </c>
      <c r="V20" s="53">
        <v>12</v>
      </c>
      <c r="W20" s="13">
        <f t="shared" si="9"/>
        <v>17</v>
      </c>
      <c r="X20" s="52">
        <f t="shared" si="11"/>
        <v>-0.10526315789473684</v>
      </c>
      <c r="Y20" s="52">
        <f t="shared" si="10"/>
        <v>-5.5555555555555552E-2</v>
      </c>
    </row>
    <row r="21" spans="3:25">
      <c r="C21" s="51" t="s">
        <v>77</v>
      </c>
      <c r="D21" s="13">
        <v>4</v>
      </c>
      <c r="E21" s="13">
        <v>8</v>
      </c>
      <c r="F21" s="13">
        <f t="shared" si="0"/>
        <v>12</v>
      </c>
      <c r="G21" s="13">
        <v>3</v>
      </c>
      <c r="H21" s="13">
        <v>6</v>
      </c>
      <c r="I21" s="13">
        <f t="shared" si="1"/>
        <v>9</v>
      </c>
      <c r="J21" s="52">
        <f t="shared" si="2"/>
        <v>-0.25</v>
      </c>
      <c r="K21" s="13">
        <v>0</v>
      </c>
      <c r="L21" s="13">
        <v>5</v>
      </c>
      <c r="M21" s="13">
        <f t="shared" si="3"/>
        <v>5</v>
      </c>
      <c r="N21" s="52">
        <f t="shared" si="4"/>
        <v>-0.44444444444444442</v>
      </c>
      <c r="O21" s="52">
        <f t="shared" si="5"/>
        <v>-0.58333333333333337</v>
      </c>
      <c r="P21" s="53">
        <v>1</v>
      </c>
      <c r="Q21" s="53">
        <v>6</v>
      </c>
      <c r="R21" s="13">
        <f t="shared" si="6"/>
        <v>7</v>
      </c>
      <c r="S21" s="52">
        <f t="shared" si="7"/>
        <v>0.4</v>
      </c>
      <c r="T21" s="52">
        <f t="shared" si="8"/>
        <v>-0.41666666666666669</v>
      </c>
      <c r="U21" s="53">
        <v>2</v>
      </c>
      <c r="V21" s="53">
        <v>3</v>
      </c>
      <c r="W21" s="13">
        <f t="shared" si="9"/>
        <v>5</v>
      </c>
      <c r="X21" s="52">
        <f t="shared" si="11"/>
        <v>-0.2857142857142857</v>
      </c>
      <c r="Y21" s="52">
        <f t="shared" si="10"/>
        <v>-0.58333333333333337</v>
      </c>
    </row>
    <row r="22" spans="3:25">
      <c r="C22" s="51" t="s">
        <v>76</v>
      </c>
      <c r="D22" s="13">
        <v>8</v>
      </c>
      <c r="E22" s="13">
        <v>16</v>
      </c>
      <c r="F22" s="13">
        <f t="shared" si="0"/>
        <v>24</v>
      </c>
      <c r="G22" s="13">
        <v>8</v>
      </c>
      <c r="H22" s="13">
        <v>6</v>
      </c>
      <c r="I22" s="13">
        <f t="shared" si="1"/>
        <v>14</v>
      </c>
      <c r="J22" s="52">
        <f t="shared" si="2"/>
        <v>-0.41666666666666669</v>
      </c>
      <c r="K22" s="13">
        <v>3</v>
      </c>
      <c r="L22" s="13">
        <v>8</v>
      </c>
      <c r="M22" s="13">
        <f t="shared" si="3"/>
        <v>11</v>
      </c>
      <c r="N22" s="52">
        <f t="shared" si="4"/>
        <v>-0.21428571428571427</v>
      </c>
      <c r="O22" s="52">
        <f t="shared" si="5"/>
        <v>-0.54166666666666663</v>
      </c>
      <c r="P22" s="53">
        <v>2</v>
      </c>
      <c r="Q22" s="53">
        <v>5</v>
      </c>
      <c r="R22" s="13">
        <f t="shared" si="6"/>
        <v>7</v>
      </c>
      <c r="S22" s="52">
        <f t="shared" si="7"/>
        <v>-0.36363636363636365</v>
      </c>
      <c r="T22" s="52">
        <f t="shared" si="8"/>
        <v>-0.70833333333333337</v>
      </c>
      <c r="U22" s="53">
        <v>2</v>
      </c>
      <c r="V22" s="53">
        <v>8</v>
      </c>
      <c r="W22" s="13">
        <f t="shared" si="9"/>
        <v>10</v>
      </c>
      <c r="X22" s="52">
        <f t="shared" si="11"/>
        <v>0.42857142857142855</v>
      </c>
      <c r="Y22" s="52">
        <f t="shared" si="10"/>
        <v>-0.58333333333333337</v>
      </c>
    </row>
    <row r="23" spans="3:25">
      <c r="C23" s="51" t="s">
        <v>75</v>
      </c>
      <c r="D23" s="13">
        <v>32</v>
      </c>
      <c r="E23" s="13">
        <v>65</v>
      </c>
      <c r="F23" s="13">
        <f t="shared" si="0"/>
        <v>97</v>
      </c>
      <c r="G23" s="13">
        <v>27</v>
      </c>
      <c r="H23" s="13">
        <v>62</v>
      </c>
      <c r="I23" s="13">
        <f t="shared" si="1"/>
        <v>89</v>
      </c>
      <c r="J23" s="52">
        <f t="shared" si="2"/>
        <v>-8.247422680412371E-2</v>
      </c>
      <c r="K23" s="13">
        <v>20</v>
      </c>
      <c r="L23" s="13">
        <v>50</v>
      </c>
      <c r="M23" s="13">
        <f t="shared" si="3"/>
        <v>70</v>
      </c>
      <c r="N23" s="52">
        <f t="shared" si="4"/>
        <v>-0.21348314606741572</v>
      </c>
      <c r="O23" s="52">
        <f t="shared" si="5"/>
        <v>-0.27835051546391754</v>
      </c>
      <c r="P23" s="53">
        <v>17</v>
      </c>
      <c r="Q23" s="53">
        <v>53</v>
      </c>
      <c r="R23" s="13">
        <f t="shared" si="6"/>
        <v>70</v>
      </c>
      <c r="S23" s="52">
        <f t="shared" si="7"/>
        <v>0</v>
      </c>
      <c r="T23" s="52">
        <f t="shared" si="8"/>
        <v>-0.27835051546391754</v>
      </c>
      <c r="U23" s="53">
        <v>22</v>
      </c>
      <c r="V23" s="53">
        <v>58</v>
      </c>
      <c r="W23" s="13">
        <f t="shared" si="9"/>
        <v>80</v>
      </c>
      <c r="X23" s="52">
        <f t="shared" si="11"/>
        <v>0.14285714285714285</v>
      </c>
      <c r="Y23" s="52">
        <f t="shared" si="10"/>
        <v>-0.17525773195876287</v>
      </c>
    </row>
    <row r="24" spans="3:25">
      <c r="C24" s="51" t="s">
        <v>74</v>
      </c>
      <c r="D24" s="13">
        <v>1</v>
      </c>
      <c r="E24" s="13">
        <v>6</v>
      </c>
      <c r="F24" s="13">
        <f t="shared" si="0"/>
        <v>7</v>
      </c>
      <c r="G24" s="13">
        <v>1</v>
      </c>
      <c r="H24" s="13">
        <v>4</v>
      </c>
      <c r="I24" s="13">
        <f t="shared" si="1"/>
        <v>5</v>
      </c>
      <c r="J24" s="52">
        <f t="shared" si="2"/>
        <v>-0.2857142857142857</v>
      </c>
      <c r="K24" s="13">
        <v>3</v>
      </c>
      <c r="L24" s="13">
        <v>4</v>
      </c>
      <c r="M24" s="13">
        <f t="shared" si="3"/>
        <v>7</v>
      </c>
      <c r="N24" s="52">
        <f t="shared" si="4"/>
        <v>0.4</v>
      </c>
      <c r="O24" s="52">
        <f t="shared" si="5"/>
        <v>0</v>
      </c>
      <c r="P24" s="53">
        <v>1</v>
      </c>
      <c r="Q24" s="53">
        <v>3</v>
      </c>
      <c r="R24" s="13">
        <f t="shared" si="6"/>
        <v>4</v>
      </c>
      <c r="S24" s="52">
        <f t="shared" si="7"/>
        <v>-0.42857142857142855</v>
      </c>
      <c r="T24" s="52">
        <f t="shared" si="8"/>
        <v>-0.42857142857142855</v>
      </c>
      <c r="U24" s="53">
        <v>1</v>
      </c>
      <c r="V24" s="53">
        <v>5</v>
      </c>
      <c r="W24" s="13">
        <f t="shared" si="9"/>
        <v>6</v>
      </c>
      <c r="X24" s="52">
        <f t="shared" si="11"/>
        <v>0.5</v>
      </c>
      <c r="Y24" s="52">
        <f t="shared" si="10"/>
        <v>-0.14285714285714285</v>
      </c>
    </row>
    <row r="25" spans="3:25">
      <c r="C25" s="51" t="s">
        <v>73</v>
      </c>
      <c r="D25" s="13">
        <v>11</v>
      </c>
      <c r="E25" s="13">
        <v>28</v>
      </c>
      <c r="F25" s="13">
        <f t="shared" si="0"/>
        <v>39</v>
      </c>
      <c r="G25" s="13">
        <v>2</v>
      </c>
      <c r="H25" s="13">
        <v>13</v>
      </c>
      <c r="I25" s="13">
        <f t="shared" si="1"/>
        <v>15</v>
      </c>
      <c r="J25" s="52">
        <f t="shared" si="2"/>
        <v>-0.61538461538461542</v>
      </c>
      <c r="K25" s="13">
        <v>5</v>
      </c>
      <c r="L25" s="13">
        <v>9</v>
      </c>
      <c r="M25" s="13">
        <f t="shared" si="3"/>
        <v>14</v>
      </c>
      <c r="N25" s="52">
        <f t="shared" si="4"/>
        <v>-6.6666666666666666E-2</v>
      </c>
      <c r="O25" s="52">
        <f t="shared" si="5"/>
        <v>-0.64102564102564108</v>
      </c>
      <c r="P25" s="53">
        <v>9</v>
      </c>
      <c r="Q25" s="53">
        <v>19</v>
      </c>
      <c r="R25" s="13">
        <f t="shared" si="6"/>
        <v>28</v>
      </c>
      <c r="S25" s="52">
        <f t="shared" si="7"/>
        <v>1</v>
      </c>
      <c r="T25" s="52">
        <f t="shared" si="8"/>
        <v>-0.28205128205128205</v>
      </c>
      <c r="U25" s="53">
        <v>7</v>
      </c>
      <c r="V25" s="53">
        <v>30</v>
      </c>
      <c r="W25" s="13">
        <f t="shared" si="9"/>
        <v>37</v>
      </c>
      <c r="X25" s="52">
        <f t="shared" si="11"/>
        <v>0.32142857142857145</v>
      </c>
      <c r="Y25" s="52">
        <f t="shared" si="10"/>
        <v>-5.128205128205128E-2</v>
      </c>
    </row>
    <row r="26" spans="3:25">
      <c r="C26" s="51" t="s">
        <v>72</v>
      </c>
      <c r="D26" s="13">
        <v>208</v>
      </c>
      <c r="E26" s="13">
        <v>436</v>
      </c>
      <c r="F26" s="13">
        <f t="shared" si="0"/>
        <v>644</v>
      </c>
      <c r="G26" s="13">
        <v>204</v>
      </c>
      <c r="H26" s="13">
        <v>452</v>
      </c>
      <c r="I26" s="13">
        <f t="shared" si="1"/>
        <v>656</v>
      </c>
      <c r="J26" s="52">
        <f t="shared" si="2"/>
        <v>1.8633540372670808E-2</v>
      </c>
      <c r="K26" s="13">
        <v>143</v>
      </c>
      <c r="L26" s="13">
        <v>426</v>
      </c>
      <c r="M26" s="13">
        <f t="shared" si="3"/>
        <v>569</v>
      </c>
      <c r="N26" s="52">
        <f t="shared" si="4"/>
        <v>-0.1326219512195122</v>
      </c>
      <c r="O26" s="52">
        <f t="shared" si="5"/>
        <v>-0.11645962732919254</v>
      </c>
      <c r="P26" s="53">
        <v>166</v>
      </c>
      <c r="Q26" s="53">
        <v>462</v>
      </c>
      <c r="R26" s="13">
        <f t="shared" si="6"/>
        <v>628</v>
      </c>
      <c r="S26" s="52">
        <f t="shared" si="7"/>
        <v>0.10369068541300527</v>
      </c>
      <c r="T26" s="52">
        <f t="shared" si="8"/>
        <v>-2.4844720496894408E-2</v>
      </c>
      <c r="U26" s="53">
        <v>155</v>
      </c>
      <c r="V26" s="53">
        <v>477</v>
      </c>
      <c r="W26" s="13">
        <f t="shared" si="9"/>
        <v>632</v>
      </c>
      <c r="X26" s="52">
        <f t="shared" si="11"/>
        <v>6.369426751592357E-3</v>
      </c>
      <c r="Y26" s="52">
        <f t="shared" si="10"/>
        <v>-1.8633540372670808E-2</v>
      </c>
    </row>
    <row r="27" spans="3:25">
      <c r="C27" s="47" t="s">
        <v>39</v>
      </c>
      <c r="D27" s="48">
        <v>426</v>
      </c>
      <c r="E27" s="48">
        <v>807</v>
      </c>
      <c r="F27" s="48">
        <f t="shared" si="0"/>
        <v>1233</v>
      </c>
      <c r="G27" s="48">
        <v>347</v>
      </c>
      <c r="H27" s="48">
        <v>784</v>
      </c>
      <c r="I27" s="48">
        <f t="shared" si="1"/>
        <v>1131</v>
      </c>
      <c r="J27" s="49">
        <f t="shared" si="2"/>
        <v>-8.2725060827250604E-2</v>
      </c>
      <c r="K27" s="48">
        <v>205</v>
      </c>
      <c r="L27" s="48">
        <v>526</v>
      </c>
      <c r="M27" s="48">
        <f t="shared" si="3"/>
        <v>731</v>
      </c>
      <c r="N27" s="49">
        <f t="shared" si="4"/>
        <v>-0.35366931918656058</v>
      </c>
      <c r="O27" s="49">
        <f t="shared" si="5"/>
        <v>-0.40713706407137062</v>
      </c>
      <c r="P27" s="50">
        <v>252</v>
      </c>
      <c r="Q27" s="50">
        <v>683</v>
      </c>
      <c r="R27" s="48">
        <f t="shared" si="6"/>
        <v>935</v>
      </c>
      <c r="S27" s="49">
        <f t="shared" si="7"/>
        <v>0.27906976744186046</v>
      </c>
      <c r="T27" s="49">
        <f t="shared" si="8"/>
        <v>-0.24168694241686942</v>
      </c>
      <c r="U27" s="50">
        <v>129</v>
      </c>
      <c r="V27" s="50">
        <v>373</v>
      </c>
      <c r="W27" s="48">
        <f t="shared" si="9"/>
        <v>502</v>
      </c>
      <c r="X27" s="49">
        <f t="shared" si="11"/>
        <v>-0.46310160427807484</v>
      </c>
      <c r="Y27" s="49">
        <f t="shared" si="10"/>
        <v>-0.59286293592862938</v>
      </c>
    </row>
    <row r="28" spans="3:25">
      <c r="C28" s="51" t="s">
        <v>71</v>
      </c>
      <c r="D28" s="13">
        <v>98</v>
      </c>
      <c r="E28" s="13">
        <v>237</v>
      </c>
      <c r="F28" s="13">
        <f t="shared" si="0"/>
        <v>335</v>
      </c>
      <c r="G28" s="13">
        <v>77</v>
      </c>
      <c r="H28" s="13">
        <v>167</v>
      </c>
      <c r="I28" s="13">
        <f t="shared" si="1"/>
        <v>244</v>
      </c>
      <c r="J28" s="52">
        <f t="shared" si="2"/>
        <v>-0.27164179104477609</v>
      </c>
      <c r="K28" s="13">
        <v>56</v>
      </c>
      <c r="L28" s="13">
        <v>136</v>
      </c>
      <c r="M28" s="13">
        <f t="shared" si="3"/>
        <v>192</v>
      </c>
      <c r="N28" s="52">
        <f t="shared" si="4"/>
        <v>-0.21311475409836064</v>
      </c>
      <c r="O28" s="52">
        <f t="shared" si="5"/>
        <v>-0.42686567164179107</v>
      </c>
      <c r="P28" s="53">
        <v>48</v>
      </c>
      <c r="Q28" s="53">
        <v>145</v>
      </c>
      <c r="R28" s="13">
        <f t="shared" si="6"/>
        <v>193</v>
      </c>
      <c r="S28" s="52">
        <f t="shared" si="7"/>
        <v>5.208333333333333E-3</v>
      </c>
      <c r="T28" s="52">
        <f t="shared" si="8"/>
        <v>-0.42388059701492536</v>
      </c>
      <c r="U28" s="53">
        <v>37</v>
      </c>
      <c r="V28" s="53">
        <v>78</v>
      </c>
      <c r="W28" s="13">
        <f t="shared" si="9"/>
        <v>115</v>
      </c>
      <c r="X28" s="52">
        <f t="shared" si="11"/>
        <v>-0.40414507772020725</v>
      </c>
      <c r="Y28" s="52">
        <f t="shared" si="10"/>
        <v>-0.65671641791044777</v>
      </c>
    </row>
    <row r="29" spans="3:25">
      <c r="C29" s="51" t="s">
        <v>61</v>
      </c>
      <c r="D29" s="13">
        <v>28</v>
      </c>
      <c r="E29" s="13">
        <v>30</v>
      </c>
      <c r="F29" s="13">
        <f t="shared" si="0"/>
        <v>58</v>
      </c>
      <c r="G29" s="13">
        <v>13</v>
      </c>
      <c r="H29" s="13">
        <v>36</v>
      </c>
      <c r="I29" s="13">
        <f t="shared" si="1"/>
        <v>49</v>
      </c>
      <c r="J29" s="52">
        <f t="shared" si="2"/>
        <v>-0.15517241379310345</v>
      </c>
      <c r="K29" s="13">
        <v>17</v>
      </c>
      <c r="L29" s="13">
        <v>27</v>
      </c>
      <c r="M29" s="13">
        <f t="shared" si="3"/>
        <v>44</v>
      </c>
      <c r="N29" s="52">
        <f t="shared" si="4"/>
        <v>-0.10204081632653061</v>
      </c>
      <c r="O29" s="52">
        <f t="shared" si="5"/>
        <v>-0.2413793103448276</v>
      </c>
      <c r="P29" s="53">
        <v>16</v>
      </c>
      <c r="Q29" s="53">
        <v>40</v>
      </c>
      <c r="R29" s="13">
        <f t="shared" si="6"/>
        <v>56</v>
      </c>
      <c r="S29" s="52">
        <f t="shared" si="7"/>
        <v>0.27272727272727271</v>
      </c>
      <c r="T29" s="52">
        <f t="shared" si="8"/>
        <v>-3.4482758620689655E-2</v>
      </c>
      <c r="U29" s="53">
        <v>16</v>
      </c>
      <c r="V29" s="53">
        <v>34</v>
      </c>
      <c r="W29" s="13">
        <f t="shared" si="9"/>
        <v>50</v>
      </c>
      <c r="X29" s="52">
        <f t="shared" si="11"/>
        <v>-0.10714285714285714</v>
      </c>
      <c r="Y29" s="52">
        <f t="shared" si="10"/>
        <v>-0.13793103448275862</v>
      </c>
    </row>
    <row r="30" spans="3:25">
      <c r="C30" s="51" t="s">
        <v>70</v>
      </c>
      <c r="D30" s="13">
        <v>243</v>
      </c>
      <c r="E30" s="13">
        <v>437</v>
      </c>
      <c r="F30" s="13">
        <f t="shared" si="0"/>
        <v>680</v>
      </c>
      <c r="G30" s="13">
        <v>214</v>
      </c>
      <c r="H30" s="13">
        <v>491</v>
      </c>
      <c r="I30" s="13">
        <f t="shared" si="1"/>
        <v>705</v>
      </c>
      <c r="J30" s="52">
        <f t="shared" si="2"/>
        <v>3.6764705882352942E-2</v>
      </c>
      <c r="K30" s="13">
        <v>114</v>
      </c>
      <c r="L30" s="13">
        <v>276</v>
      </c>
      <c r="M30" s="13">
        <f t="shared" si="3"/>
        <v>390</v>
      </c>
      <c r="N30" s="52">
        <f t="shared" si="4"/>
        <v>-0.44680851063829785</v>
      </c>
      <c r="O30" s="52">
        <f t="shared" si="5"/>
        <v>-0.4264705882352941</v>
      </c>
      <c r="P30" s="53">
        <v>168</v>
      </c>
      <c r="Q30" s="53">
        <v>405</v>
      </c>
      <c r="R30" s="13">
        <f t="shared" si="6"/>
        <v>573</v>
      </c>
      <c r="S30" s="52">
        <f t="shared" si="7"/>
        <v>0.46923076923076923</v>
      </c>
      <c r="T30" s="52">
        <f t="shared" si="8"/>
        <v>-0.15735294117647058</v>
      </c>
      <c r="U30" s="53">
        <v>59</v>
      </c>
      <c r="V30" s="53">
        <v>179</v>
      </c>
      <c r="W30" s="13">
        <f t="shared" si="9"/>
        <v>238</v>
      </c>
      <c r="X30" s="52">
        <f t="shared" si="11"/>
        <v>-0.58464223385689351</v>
      </c>
      <c r="Y30" s="52">
        <f t="shared" si="10"/>
        <v>-0.65</v>
      </c>
    </row>
    <row r="31" spans="3:25">
      <c r="C31" s="51" t="s">
        <v>62</v>
      </c>
      <c r="D31" s="13">
        <v>57</v>
      </c>
      <c r="E31" s="13">
        <v>103</v>
      </c>
      <c r="F31" s="13">
        <f t="shared" si="0"/>
        <v>160</v>
      </c>
      <c r="G31" s="13">
        <v>43</v>
      </c>
      <c r="H31" s="13">
        <v>90</v>
      </c>
      <c r="I31" s="13">
        <f t="shared" si="1"/>
        <v>133</v>
      </c>
      <c r="J31" s="52">
        <f t="shared" si="2"/>
        <v>-0.16875000000000001</v>
      </c>
      <c r="K31" s="13">
        <v>18</v>
      </c>
      <c r="L31" s="13">
        <v>87</v>
      </c>
      <c r="M31" s="13">
        <f t="shared" si="3"/>
        <v>105</v>
      </c>
      <c r="N31" s="52">
        <f t="shared" si="4"/>
        <v>-0.21052631578947367</v>
      </c>
      <c r="O31" s="52">
        <f t="shared" si="5"/>
        <v>-0.34375</v>
      </c>
      <c r="P31" s="53">
        <v>20</v>
      </c>
      <c r="Q31" s="53">
        <v>93</v>
      </c>
      <c r="R31" s="13">
        <f t="shared" si="6"/>
        <v>113</v>
      </c>
      <c r="S31" s="52">
        <f t="shared" si="7"/>
        <v>7.6190476190476197E-2</v>
      </c>
      <c r="T31" s="52">
        <f t="shared" si="8"/>
        <v>-0.29375000000000001</v>
      </c>
      <c r="U31" s="53">
        <v>17</v>
      </c>
      <c r="V31" s="53">
        <v>82</v>
      </c>
      <c r="W31" s="13">
        <f t="shared" si="9"/>
        <v>99</v>
      </c>
      <c r="X31" s="52">
        <f t="shared" si="11"/>
        <v>-0.12389380530973451</v>
      </c>
      <c r="Y31" s="52">
        <f t="shared" si="10"/>
        <v>-0.38124999999999998</v>
      </c>
    </row>
    <row r="32" spans="3:25">
      <c r="C32" s="47" t="s">
        <v>40</v>
      </c>
      <c r="D32" s="48">
        <v>87</v>
      </c>
      <c r="E32" s="48">
        <v>237</v>
      </c>
      <c r="F32" s="48">
        <f t="shared" si="0"/>
        <v>324</v>
      </c>
      <c r="G32" s="48">
        <v>69</v>
      </c>
      <c r="H32" s="48">
        <v>193</v>
      </c>
      <c r="I32" s="48">
        <f t="shared" si="1"/>
        <v>262</v>
      </c>
      <c r="J32" s="49">
        <f t="shared" si="2"/>
        <v>-0.19135802469135801</v>
      </c>
      <c r="K32" s="48">
        <v>46</v>
      </c>
      <c r="L32" s="48">
        <v>128</v>
      </c>
      <c r="M32" s="48">
        <f t="shared" si="3"/>
        <v>174</v>
      </c>
      <c r="N32" s="49">
        <f t="shared" si="4"/>
        <v>-0.33587786259541985</v>
      </c>
      <c r="O32" s="49">
        <f t="shared" si="5"/>
        <v>-0.46296296296296297</v>
      </c>
      <c r="P32" s="50">
        <v>38</v>
      </c>
      <c r="Q32" s="50">
        <v>147</v>
      </c>
      <c r="R32" s="48">
        <f t="shared" si="6"/>
        <v>185</v>
      </c>
      <c r="S32" s="49">
        <f t="shared" si="7"/>
        <v>6.3218390804597707E-2</v>
      </c>
      <c r="T32" s="49">
        <f t="shared" si="8"/>
        <v>-0.42901234567901236</v>
      </c>
      <c r="U32" s="50">
        <v>36</v>
      </c>
      <c r="V32" s="50">
        <v>106</v>
      </c>
      <c r="W32" s="48">
        <f t="shared" si="9"/>
        <v>142</v>
      </c>
      <c r="X32" s="49">
        <f t="shared" si="11"/>
        <v>-0.23243243243243245</v>
      </c>
      <c r="Y32" s="49">
        <f t="shared" si="10"/>
        <v>-0.56172839506172845</v>
      </c>
    </row>
    <row r="33" spans="3:25">
      <c r="C33" s="51" t="s">
        <v>69</v>
      </c>
      <c r="D33" s="13">
        <v>11</v>
      </c>
      <c r="E33" s="13">
        <v>36</v>
      </c>
      <c r="F33" s="13">
        <f t="shared" si="0"/>
        <v>47</v>
      </c>
      <c r="G33" s="13">
        <v>8</v>
      </c>
      <c r="H33" s="13">
        <v>35</v>
      </c>
      <c r="I33" s="13">
        <f t="shared" si="1"/>
        <v>43</v>
      </c>
      <c r="J33" s="52">
        <f t="shared" si="2"/>
        <v>-8.5106382978723402E-2</v>
      </c>
      <c r="K33" s="13">
        <v>8</v>
      </c>
      <c r="L33" s="13">
        <v>21</v>
      </c>
      <c r="M33" s="13">
        <f t="shared" si="3"/>
        <v>29</v>
      </c>
      <c r="N33" s="52">
        <f t="shared" si="4"/>
        <v>-0.32558139534883723</v>
      </c>
      <c r="O33" s="52">
        <f t="shared" si="5"/>
        <v>-0.38297872340425532</v>
      </c>
      <c r="P33" s="53">
        <v>10</v>
      </c>
      <c r="Q33" s="53">
        <v>45</v>
      </c>
      <c r="R33" s="13">
        <f t="shared" si="6"/>
        <v>55</v>
      </c>
      <c r="S33" s="52">
        <f t="shared" si="7"/>
        <v>0.89655172413793105</v>
      </c>
      <c r="T33" s="52">
        <f t="shared" si="8"/>
        <v>0.1702127659574468</v>
      </c>
      <c r="U33" s="53">
        <v>7</v>
      </c>
      <c r="V33" s="53">
        <v>21</v>
      </c>
      <c r="W33" s="13">
        <f t="shared" si="9"/>
        <v>28</v>
      </c>
      <c r="X33" s="52">
        <f t="shared" si="11"/>
        <v>-0.49090909090909091</v>
      </c>
      <c r="Y33" s="52">
        <f t="shared" si="10"/>
        <v>-0.40425531914893614</v>
      </c>
    </row>
    <row r="34" spans="3:25">
      <c r="C34" s="51" t="s">
        <v>68</v>
      </c>
      <c r="D34" s="13">
        <v>5</v>
      </c>
      <c r="E34" s="13">
        <v>29</v>
      </c>
      <c r="F34" s="13">
        <f t="shared" si="0"/>
        <v>34</v>
      </c>
      <c r="G34" s="13">
        <v>10</v>
      </c>
      <c r="H34" s="13">
        <v>23</v>
      </c>
      <c r="I34" s="13">
        <f t="shared" si="1"/>
        <v>33</v>
      </c>
      <c r="J34" s="52">
        <f t="shared" si="2"/>
        <v>-2.9411764705882353E-2</v>
      </c>
      <c r="K34" s="13">
        <v>7</v>
      </c>
      <c r="L34" s="13">
        <v>19</v>
      </c>
      <c r="M34" s="13">
        <f t="shared" si="3"/>
        <v>26</v>
      </c>
      <c r="N34" s="52">
        <f t="shared" si="4"/>
        <v>-0.21212121212121213</v>
      </c>
      <c r="O34" s="52">
        <f t="shared" si="5"/>
        <v>-0.23529411764705882</v>
      </c>
      <c r="P34" s="53">
        <v>1</v>
      </c>
      <c r="Q34" s="53">
        <v>13</v>
      </c>
      <c r="R34" s="13">
        <f t="shared" si="6"/>
        <v>14</v>
      </c>
      <c r="S34" s="52">
        <f t="shared" si="7"/>
        <v>-0.46153846153846156</v>
      </c>
      <c r="T34" s="52">
        <f t="shared" si="8"/>
        <v>-0.58823529411764708</v>
      </c>
      <c r="U34" s="53">
        <v>4</v>
      </c>
      <c r="V34" s="53">
        <v>13</v>
      </c>
      <c r="W34" s="13">
        <f t="shared" si="9"/>
        <v>17</v>
      </c>
      <c r="X34" s="52">
        <f t="shared" si="11"/>
        <v>0.21428571428571427</v>
      </c>
      <c r="Y34" s="52">
        <f t="shared" si="10"/>
        <v>-0.5</v>
      </c>
    </row>
    <row r="35" spans="3:25">
      <c r="C35" s="51" t="s">
        <v>67</v>
      </c>
      <c r="D35" s="13">
        <v>71</v>
      </c>
      <c r="E35" s="13">
        <v>172</v>
      </c>
      <c r="F35" s="13">
        <f t="shared" si="0"/>
        <v>243</v>
      </c>
      <c r="G35" s="13">
        <v>51</v>
      </c>
      <c r="H35" s="13">
        <v>135</v>
      </c>
      <c r="I35" s="13">
        <f t="shared" si="1"/>
        <v>186</v>
      </c>
      <c r="J35" s="52">
        <f t="shared" si="2"/>
        <v>-0.23456790123456789</v>
      </c>
      <c r="K35" s="13">
        <v>31</v>
      </c>
      <c r="L35" s="13">
        <v>88</v>
      </c>
      <c r="M35" s="13">
        <f t="shared" si="3"/>
        <v>119</v>
      </c>
      <c r="N35" s="52">
        <f t="shared" si="4"/>
        <v>-0.36021505376344087</v>
      </c>
      <c r="O35" s="52">
        <f t="shared" si="5"/>
        <v>-0.51028806584362141</v>
      </c>
      <c r="P35" s="53">
        <v>27</v>
      </c>
      <c r="Q35" s="53">
        <v>89</v>
      </c>
      <c r="R35" s="13">
        <f t="shared" si="6"/>
        <v>116</v>
      </c>
      <c r="S35" s="52">
        <f t="shared" si="7"/>
        <v>-2.5210084033613446E-2</v>
      </c>
      <c r="T35" s="52">
        <f t="shared" si="8"/>
        <v>-0.52263374485596703</v>
      </c>
      <c r="U35" s="53">
        <v>25</v>
      </c>
      <c r="V35" s="53">
        <v>72</v>
      </c>
      <c r="W35" s="13">
        <f t="shared" si="9"/>
        <v>97</v>
      </c>
      <c r="X35" s="52">
        <f t="shared" si="11"/>
        <v>-0.16379310344827586</v>
      </c>
      <c r="Y35" s="52">
        <f t="shared" si="10"/>
        <v>-0.60082304526748975</v>
      </c>
    </row>
    <row r="36" spans="3:25">
      <c r="C36" s="47" t="s">
        <v>41</v>
      </c>
      <c r="D36" s="48">
        <v>50</v>
      </c>
      <c r="E36" s="48">
        <v>108</v>
      </c>
      <c r="F36" s="48">
        <f t="shared" si="0"/>
        <v>158</v>
      </c>
      <c r="G36" s="48">
        <v>52</v>
      </c>
      <c r="H36" s="48">
        <v>111</v>
      </c>
      <c r="I36" s="48">
        <f t="shared" si="1"/>
        <v>163</v>
      </c>
      <c r="J36" s="49">
        <f t="shared" si="2"/>
        <v>3.1645569620253167E-2</v>
      </c>
      <c r="K36" s="48">
        <v>51</v>
      </c>
      <c r="L36" s="48">
        <v>91</v>
      </c>
      <c r="M36" s="48">
        <f t="shared" si="3"/>
        <v>142</v>
      </c>
      <c r="N36" s="49">
        <f t="shared" si="4"/>
        <v>-0.12883435582822086</v>
      </c>
      <c r="O36" s="49">
        <f t="shared" si="5"/>
        <v>-0.10126582278481013</v>
      </c>
      <c r="P36" s="50">
        <v>43</v>
      </c>
      <c r="Q36" s="50">
        <v>108</v>
      </c>
      <c r="R36" s="48">
        <f t="shared" si="6"/>
        <v>151</v>
      </c>
      <c r="S36" s="49">
        <f t="shared" si="7"/>
        <v>6.3380281690140844E-2</v>
      </c>
      <c r="T36" s="49">
        <f t="shared" si="8"/>
        <v>-4.4303797468354431E-2</v>
      </c>
      <c r="U36" s="50">
        <v>33</v>
      </c>
      <c r="V36" s="50">
        <v>81</v>
      </c>
      <c r="W36" s="48">
        <f t="shared" si="9"/>
        <v>114</v>
      </c>
      <c r="X36" s="49">
        <f t="shared" si="11"/>
        <v>-0.24503311258278146</v>
      </c>
      <c r="Y36" s="49">
        <f t="shared" si="10"/>
        <v>-0.27848101265822783</v>
      </c>
    </row>
    <row r="37" spans="3:25">
      <c r="C37" s="51" t="s">
        <v>66</v>
      </c>
      <c r="D37" s="13">
        <v>4</v>
      </c>
      <c r="E37" s="13">
        <v>7</v>
      </c>
      <c r="F37" s="13">
        <f t="shared" si="0"/>
        <v>11</v>
      </c>
      <c r="G37" s="13">
        <v>2</v>
      </c>
      <c r="H37" s="13">
        <v>15</v>
      </c>
      <c r="I37" s="13">
        <f t="shared" si="1"/>
        <v>17</v>
      </c>
      <c r="J37" s="52">
        <f t="shared" si="2"/>
        <v>0.54545454545454541</v>
      </c>
      <c r="K37" s="13">
        <v>5</v>
      </c>
      <c r="L37" s="13">
        <v>2</v>
      </c>
      <c r="M37" s="13">
        <f t="shared" si="3"/>
        <v>7</v>
      </c>
      <c r="N37" s="52">
        <f t="shared" si="4"/>
        <v>-0.58823529411764708</v>
      </c>
      <c r="O37" s="52">
        <f t="shared" si="5"/>
        <v>-0.36363636363636365</v>
      </c>
      <c r="P37" s="53">
        <v>2</v>
      </c>
      <c r="Q37" s="53">
        <v>4</v>
      </c>
      <c r="R37" s="13">
        <f t="shared" si="6"/>
        <v>6</v>
      </c>
      <c r="S37" s="52">
        <f t="shared" si="7"/>
        <v>-0.14285714285714285</v>
      </c>
      <c r="T37" s="52">
        <f t="shared" si="8"/>
        <v>-0.45454545454545453</v>
      </c>
      <c r="U37" s="53">
        <v>4</v>
      </c>
      <c r="V37" s="53">
        <v>9</v>
      </c>
      <c r="W37" s="13">
        <f t="shared" si="9"/>
        <v>13</v>
      </c>
      <c r="X37" s="52">
        <f t="shared" si="11"/>
        <v>1.1666666666666667</v>
      </c>
      <c r="Y37" s="52">
        <f t="shared" si="10"/>
        <v>0.18181818181818182</v>
      </c>
    </row>
    <row r="38" spans="3:25">
      <c r="C38" s="51" t="s">
        <v>65</v>
      </c>
      <c r="D38" s="13">
        <v>6</v>
      </c>
      <c r="E38" s="13">
        <v>14</v>
      </c>
      <c r="F38" s="13">
        <f t="shared" si="0"/>
        <v>20</v>
      </c>
      <c r="G38" s="13">
        <v>9</v>
      </c>
      <c r="H38" s="13">
        <v>20</v>
      </c>
      <c r="I38" s="13">
        <f t="shared" si="1"/>
        <v>29</v>
      </c>
      <c r="J38" s="52">
        <f t="shared" si="2"/>
        <v>0.45</v>
      </c>
      <c r="K38" s="13">
        <v>13</v>
      </c>
      <c r="L38" s="13">
        <v>22</v>
      </c>
      <c r="M38" s="13">
        <f t="shared" si="3"/>
        <v>35</v>
      </c>
      <c r="N38" s="52">
        <f t="shared" si="4"/>
        <v>0.20689655172413793</v>
      </c>
      <c r="O38" s="52">
        <f t="shared" si="5"/>
        <v>0.75</v>
      </c>
      <c r="P38" s="53">
        <v>13</v>
      </c>
      <c r="Q38" s="53">
        <v>29</v>
      </c>
      <c r="R38" s="13">
        <f t="shared" si="6"/>
        <v>42</v>
      </c>
      <c r="S38" s="52">
        <f t="shared" si="7"/>
        <v>0.2</v>
      </c>
      <c r="T38" s="52">
        <f t="shared" si="8"/>
        <v>1.1000000000000001</v>
      </c>
      <c r="U38" s="53">
        <v>5</v>
      </c>
      <c r="V38" s="53">
        <v>15</v>
      </c>
      <c r="W38" s="13">
        <f t="shared" si="9"/>
        <v>20</v>
      </c>
      <c r="X38" s="52">
        <f t="shared" si="11"/>
        <v>-0.52380952380952384</v>
      </c>
      <c r="Y38" s="52">
        <f t="shared" si="10"/>
        <v>0</v>
      </c>
    </row>
    <row r="39" spans="3:25">
      <c r="C39" s="51" t="s">
        <v>64</v>
      </c>
      <c r="D39" s="13">
        <v>33</v>
      </c>
      <c r="E39" s="13">
        <v>74</v>
      </c>
      <c r="F39" s="13">
        <f t="shared" si="0"/>
        <v>107</v>
      </c>
      <c r="G39" s="13">
        <v>30</v>
      </c>
      <c r="H39" s="13">
        <v>68</v>
      </c>
      <c r="I39" s="13">
        <f t="shared" si="1"/>
        <v>98</v>
      </c>
      <c r="J39" s="52">
        <f t="shared" si="2"/>
        <v>-8.4112149532710276E-2</v>
      </c>
      <c r="K39" s="13">
        <v>22</v>
      </c>
      <c r="L39" s="13">
        <v>50</v>
      </c>
      <c r="M39" s="13">
        <f t="shared" si="3"/>
        <v>72</v>
      </c>
      <c r="N39" s="52">
        <f t="shared" si="4"/>
        <v>-0.26530612244897961</v>
      </c>
      <c r="O39" s="52">
        <f t="shared" si="5"/>
        <v>-0.32710280373831774</v>
      </c>
      <c r="P39" s="53">
        <v>20</v>
      </c>
      <c r="Q39" s="53">
        <v>59</v>
      </c>
      <c r="R39" s="13">
        <f t="shared" si="6"/>
        <v>79</v>
      </c>
      <c r="S39" s="52">
        <f t="shared" si="7"/>
        <v>9.7222222222222224E-2</v>
      </c>
      <c r="T39" s="52">
        <f t="shared" si="8"/>
        <v>-0.26168224299065418</v>
      </c>
      <c r="U39" s="53">
        <v>18</v>
      </c>
      <c r="V39" s="53">
        <v>44</v>
      </c>
      <c r="W39" s="13">
        <f t="shared" si="9"/>
        <v>62</v>
      </c>
      <c r="X39" s="52">
        <f t="shared" si="11"/>
        <v>-0.21518987341772153</v>
      </c>
      <c r="Y39" s="52">
        <f t="shared" si="10"/>
        <v>-0.42056074766355139</v>
      </c>
    </row>
    <row r="40" spans="3:25">
      <c r="C40" s="68" t="s">
        <v>63</v>
      </c>
      <c r="D40" s="108">
        <v>7</v>
      </c>
      <c r="E40" s="108">
        <v>13</v>
      </c>
      <c r="F40" s="108">
        <f t="shared" si="0"/>
        <v>20</v>
      </c>
      <c r="G40" s="108">
        <v>11</v>
      </c>
      <c r="H40" s="108">
        <v>8</v>
      </c>
      <c r="I40" s="108">
        <f t="shared" si="1"/>
        <v>19</v>
      </c>
      <c r="J40" s="69">
        <f t="shared" si="2"/>
        <v>-0.05</v>
      </c>
      <c r="K40" s="108">
        <v>11</v>
      </c>
      <c r="L40" s="108">
        <v>17</v>
      </c>
      <c r="M40" s="108">
        <f t="shared" si="3"/>
        <v>28</v>
      </c>
      <c r="N40" s="69">
        <f t="shared" si="4"/>
        <v>0.47368421052631576</v>
      </c>
      <c r="O40" s="69">
        <f t="shared" si="5"/>
        <v>0.4</v>
      </c>
      <c r="P40" s="70">
        <v>8</v>
      </c>
      <c r="Q40" s="70">
        <v>16</v>
      </c>
      <c r="R40" s="108">
        <f t="shared" si="6"/>
        <v>24</v>
      </c>
      <c r="S40" s="69">
        <f t="shared" si="7"/>
        <v>-0.14285714285714285</v>
      </c>
      <c r="T40" s="69">
        <f t="shared" si="8"/>
        <v>0.2</v>
      </c>
      <c r="U40" s="70">
        <v>6</v>
      </c>
      <c r="V40" s="70">
        <v>13</v>
      </c>
      <c r="W40" s="108">
        <f t="shared" si="9"/>
        <v>19</v>
      </c>
      <c r="X40" s="69">
        <f t="shared" si="11"/>
        <v>-0.20833333333333334</v>
      </c>
      <c r="Y40" s="69">
        <f t="shared" si="10"/>
        <v>-0.05</v>
      </c>
    </row>
    <row r="41" spans="3:25">
      <c r="C41" s="66" t="s">
        <v>123</v>
      </c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</row>
    <row r="42" spans="3:25">
      <c r="C42" s="54" t="s">
        <v>17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</row>
    <row r="43" spans="3:2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</row>
    <row r="44" spans="3:25"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3:25"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</row>
    <row r="46" spans="3:25"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</row>
    <row r="47" spans="3:25"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</row>
    <row r="48" spans="3:25"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</row>
  </sheetData>
  <mergeCells count="23">
    <mergeCell ref="D5:F5"/>
    <mergeCell ref="R6:R7"/>
    <mergeCell ref="U6:V6"/>
    <mergeCell ref="W6:W7"/>
    <mergeCell ref="C5:C7"/>
    <mergeCell ref="N5:N7"/>
    <mergeCell ref="O5:O7"/>
    <mergeCell ref="P5:R5"/>
    <mergeCell ref="S5:S7"/>
    <mergeCell ref="T5:T7"/>
    <mergeCell ref="U5:W5"/>
    <mergeCell ref="D6:E6"/>
    <mergeCell ref="F6:F7"/>
    <mergeCell ref="G6:H6"/>
    <mergeCell ref="I6:I7"/>
    <mergeCell ref="K6:L6"/>
    <mergeCell ref="G5:I5"/>
    <mergeCell ref="J5:J7"/>
    <mergeCell ref="K5:M5"/>
    <mergeCell ref="X5:X7"/>
    <mergeCell ref="Y5:Y7"/>
    <mergeCell ref="M6:M7"/>
    <mergeCell ref="P6:Q6"/>
  </mergeCell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56C37-A268-42D3-AD04-B46DB6B1784F}">
  <dimension ref="C1:Y72"/>
  <sheetViews>
    <sheetView workbookViewId="0"/>
  </sheetViews>
  <sheetFormatPr defaultColWidth="8.875" defaultRowHeight="12"/>
  <cols>
    <col min="1" max="2" width="8.875" style="16"/>
    <col min="3" max="3" width="9.75" style="16" customWidth="1"/>
    <col min="4" max="16384" width="8.875" style="16"/>
  </cols>
  <sheetData>
    <row r="1" spans="3:25" s="138" customFormat="1"/>
    <row r="4" spans="3:25" ht="22.5" customHeight="1">
      <c r="C4" s="7" t="s">
        <v>136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3:25">
      <c r="C5" s="187" t="s">
        <v>31</v>
      </c>
      <c r="D5" s="170">
        <v>2017</v>
      </c>
      <c r="E5" s="170"/>
      <c r="F5" s="170"/>
      <c r="G5" s="170">
        <v>2018</v>
      </c>
      <c r="H5" s="170"/>
      <c r="I5" s="170"/>
      <c r="J5" s="167" t="s">
        <v>30</v>
      </c>
      <c r="K5" s="170">
        <v>2019</v>
      </c>
      <c r="L5" s="170"/>
      <c r="M5" s="170"/>
      <c r="N5" s="167" t="s">
        <v>29</v>
      </c>
      <c r="O5" s="167" t="s">
        <v>28</v>
      </c>
      <c r="P5" s="170">
        <v>2020</v>
      </c>
      <c r="Q5" s="170"/>
      <c r="R5" s="170"/>
      <c r="S5" s="167" t="s">
        <v>27</v>
      </c>
      <c r="T5" s="167" t="s">
        <v>26</v>
      </c>
      <c r="U5" s="167" t="s">
        <v>25</v>
      </c>
      <c r="V5" s="167"/>
      <c r="W5" s="167"/>
      <c r="X5" s="167" t="s">
        <v>24</v>
      </c>
      <c r="Y5" s="167" t="s">
        <v>23</v>
      </c>
    </row>
    <row r="6" spans="3:25">
      <c r="C6" s="188"/>
      <c r="D6" s="169" t="s">
        <v>22</v>
      </c>
      <c r="E6" s="169"/>
      <c r="F6" s="168" t="s">
        <v>21</v>
      </c>
      <c r="G6" s="169" t="s">
        <v>32</v>
      </c>
      <c r="H6" s="169"/>
      <c r="I6" s="168" t="s">
        <v>21</v>
      </c>
      <c r="J6" s="168"/>
      <c r="K6" s="169" t="s">
        <v>22</v>
      </c>
      <c r="L6" s="169"/>
      <c r="M6" s="168" t="s">
        <v>21</v>
      </c>
      <c r="N6" s="168"/>
      <c r="O6" s="168"/>
      <c r="P6" s="169" t="s">
        <v>22</v>
      </c>
      <c r="Q6" s="169"/>
      <c r="R6" s="168" t="s">
        <v>21</v>
      </c>
      <c r="S6" s="168"/>
      <c r="T6" s="168"/>
      <c r="U6" s="169" t="s">
        <v>22</v>
      </c>
      <c r="V6" s="169"/>
      <c r="W6" s="168" t="s">
        <v>21</v>
      </c>
      <c r="X6" s="168"/>
      <c r="Y6" s="168"/>
    </row>
    <row r="7" spans="3:25">
      <c r="C7" s="188"/>
      <c r="D7" s="42" t="s">
        <v>20</v>
      </c>
      <c r="E7" s="42" t="s">
        <v>19</v>
      </c>
      <c r="F7" s="169"/>
      <c r="G7" s="42" t="s">
        <v>20</v>
      </c>
      <c r="H7" s="42" t="s">
        <v>19</v>
      </c>
      <c r="I7" s="169"/>
      <c r="J7" s="168"/>
      <c r="K7" s="42" t="s">
        <v>20</v>
      </c>
      <c r="L7" s="42" t="s">
        <v>19</v>
      </c>
      <c r="M7" s="169"/>
      <c r="N7" s="168"/>
      <c r="O7" s="168"/>
      <c r="P7" s="42" t="s">
        <v>20</v>
      </c>
      <c r="Q7" s="42" t="s">
        <v>19</v>
      </c>
      <c r="R7" s="169"/>
      <c r="S7" s="168"/>
      <c r="T7" s="168"/>
      <c r="U7" s="42" t="s">
        <v>20</v>
      </c>
      <c r="V7" s="42" t="s">
        <v>19</v>
      </c>
      <c r="W7" s="169"/>
      <c r="X7" s="168"/>
      <c r="Y7" s="168"/>
    </row>
    <row r="8" spans="3:25">
      <c r="C8" s="43" t="s">
        <v>86</v>
      </c>
      <c r="D8" s="44">
        <v>8041</v>
      </c>
      <c r="E8" s="44">
        <v>17469</v>
      </c>
      <c r="F8" s="44">
        <f t="shared" ref="F8:F40" si="0">D8+E8</f>
        <v>25510</v>
      </c>
      <c r="G8" s="44">
        <v>6673</v>
      </c>
      <c r="H8" s="44">
        <v>15360</v>
      </c>
      <c r="I8" s="44">
        <f t="shared" ref="I8:I40" si="1">G8+H8</f>
        <v>22033</v>
      </c>
      <c r="J8" s="45">
        <f t="shared" ref="J8:J40" si="2">(I8-F8)/F8</f>
        <v>-0.13629949039592318</v>
      </c>
      <c r="K8" s="44">
        <v>4767</v>
      </c>
      <c r="L8" s="44">
        <v>11852</v>
      </c>
      <c r="M8" s="44">
        <f t="shared" ref="M8:M40" si="3">K8+L8</f>
        <v>16619</v>
      </c>
      <c r="N8" s="45">
        <f t="shared" ref="N8:N40" si="4">(M8-I8)/I8</f>
        <v>-0.24572232560250534</v>
      </c>
      <c r="O8" s="45">
        <f t="shared" ref="O8:O40" si="5">(M8-F8)/F8</f>
        <v>-0.34852998823990594</v>
      </c>
      <c r="P8" s="46">
        <v>4991</v>
      </c>
      <c r="Q8" s="46">
        <v>13599</v>
      </c>
      <c r="R8" s="44">
        <f t="shared" ref="R8:R40" si="6">P8+Q8</f>
        <v>18590</v>
      </c>
      <c r="S8" s="45">
        <f t="shared" ref="S8:S40" si="7">(R8-M8)/M8</f>
        <v>0.11859919369396474</v>
      </c>
      <c r="T8" s="45">
        <f t="shared" ref="T8:T40" si="8">(R8-F8)/F8</f>
        <v>-0.27126617012936105</v>
      </c>
      <c r="U8" s="46">
        <v>3718</v>
      </c>
      <c r="V8" s="46">
        <v>11158</v>
      </c>
      <c r="W8" s="44">
        <f t="shared" ref="W8:W40" si="9">U8+V8</f>
        <v>14876</v>
      </c>
      <c r="X8" s="45">
        <f t="shared" ref="X8:X40" si="10">(W8-R8)/R8</f>
        <v>-0.19978483055406132</v>
      </c>
      <c r="Y8" s="45">
        <f t="shared" ref="Y8:Y40" si="11">(W8-F8)/F8</f>
        <v>-0.4168561348490788</v>
      </c>
    </row>
    <row r="9" spans="3:25">
      <c r="C9" s="47" t="s">
        <v>37</v>
      </c>
      <c r="D9" s="48">
        <v>1062</v>
      </c>
      <c r="E9" s="48">
        <v>2836</v>
      </c>
      <c r="F9" s="48">
        <f t="shared" si="0"/>
        <v>3898</v>
      </c>
      <c r="G9" s="48">
        <v>1093</v>
      </c>
      <c r="H9" s="48">
        <v>2793</v>
      </c>
      <c r="I9" s="48">
        <f t="shared" si="1"/>
        <v>3886</v>
      </c>
      <c r="J9" s="49">
        <f t="shared" si="2"/>
        <v>-3.0785017957927143E-3</v>
      </c>
      <c r="K9" s="48">
        <v>852</v>
      </c>
      <c r="L9" s="48">
        <v>2261</v>
      </c>
      <c r="M9" s="48">
        <f t="shared" si="3"/>
        <v>3113</v>
      </c>
      <c r="N9" s="49">
        <f t="shared" si="4"/>
        <v>-0.19891919711785899</v>
      </c>
      <c r="O9" s="49">
        <f t="shared" si="5"/>
        <v>-0.20138532580810672</v>
      </c>
      <c r="P9" s="50">
        <v>703</v>
      </c>
      <c r="Q9" s="50">
        <v>1924</v>
      </c>
      <c r="R9" s="48">
        <f t="shared" si="6"/>
        <v>2627</v>
      </c>
      <c r="S9" s="49">
        <f t="shared" si="7"/>
        <v>-0.15611949887568263</v>
      </c>
      <c r="T9" s="49">
        <f t="shared" si="8"/>
        <v>-0.32606464853771167</v>
      </c>
      <c r="U9" s="50">
        <v>656</v>
      </c>
      <c r="V9" s="50">
        <v>2170</v>
      </c>
      <c r="W9" s="48">
        <f t="shared" si="9"/>
        <v>2826</v>
      </c>
      <c r="X9" s="49">
        <f t="shared" si="10"/>
        <v>7.575180814617434E-2</v>
      </c>
      <c r="Y9" s="49">
        <f t="shared" si="11"/>
        <v>-0.27501282709081581</v>
      </c>
    </row>
    <row r="10" spans="3:25">
      <c r="C10" s="51" t="s">
        <v>59</v>
      </c>
      <c r="D10" s="13">
        <v>51</v>
      </c>
      <c r="E10" s="13">
        <v>107</v>
      </c>
      <c r="F10" s="13">
        <f t="shared" si="0"/>
        <v>158</v>
      </c>
      <c r="G10" s="13">
        <v>31</v>
      </c>
      <c r="H10" s="13">
        <v>104</v>
      </c>
      <c r="I10" s="13">
        <f t="shared" si="1"/>
        <v>135</v>
      </c>
      <c r="J10" s="52">
        <f t="shared" si="2"/>
        <v>-0.14556962025316456</v>
      </c>
      <c r="K10" s="13">
        <v>27</v>
      </c>
      <c r="L10" s="13">
        <v>82</v>
      </c>
      <c r="M10" s="13">
        <f t="shared" si="3"/>
        <v>109</v>
      </c>
      <c r="N10" s="52">
        <f t="shared" si="4"/>
        <v>-0.19259259259259259</v>
      </c>
      <c r="O10" s="52">
        <f t="shared" si="5"/>
        <v>-0.310126582278481</v>
      </c>
      <c r="P10" s="53">
        <v>28</v>
      </c>
      <c r="Q10" s="53">
        <v>80</v>
      </c>
      <c r="R10" s="13">
        <f t="shared" si="6"/>
        <v>108</v>
      </c>
      <c r="S10" s="52">
        <f t="shared" si="7"/>
        <v>-9.1743119266055051E-3</v>
      </c>
      <c r="T10" s="52">
        <f t="shared" si="8"/>
        <v>-0.31645569620253167</v>
      </c>
      <c r="U10" s="53">
        <v>22</v>
      </c>
      <c r="V10" s="53">
        <v>110</v>
      </c>
      <c r="W10" s="13">
        <f t="shared" si="9"/>
        <v>132</v>
      </c>
      <c r="X10" s="52">
        <f t="shared" si="10"/>
        <v>0.22222222222222221</v>
      </c>
      <c r="Y10" s="52">
        <f t="shared" si="11"/>
        <v>-0.16455696202531644</v>
      </c>
    </row>
    <row r="11" spans="3:25">
      <c r="C11" s="51" t="s">
        <v>80</v>
      </c>
      <c r="D11" s="13">
        <v>82</v>
      </c>
      <c r="E11" s="13">
        <v>153</v>
      </c>
      <c r="F11" s="13">
        <f t="shared" si="0"/>
        <v>235</v>
      </c>
      <c r="G11" s="13">
        <v>68</v>
      </c>
      <c r="H11" s="13">
        <v>123</v>
      </c>
      <c r="I11" s="13">
        <f t="shared" si="1"/>
        <v>191</v>
      </c>
      <c r="J11" s="52">
        <f t="shared" si="2"/>
        <v>-0.18723404255319148</v>
      </c>
      <c r="K11" s="13">
        <v>49</v>
      </c>
      <c r="L11" s="13">
        <v>99</v>
      </c>
      <c r="M11" s="13">
        <f t="shared" si="3"/>
        <v>148</v>
      </c>
      <c r="N11" s="52">
        <f t="shared" si="4"/>
        <v>-0.22513089005235601</v>
      </c>
      <c r="O11" s="52">
        <f t="shared" si="5"/>
        <v>-0.37021276595744679</v>
      </c>
      <c r="P11" s="53">
        <v>51</v>
      </c>
      <c r="Q11" s="53">
        <v>91</v>
      </c>
      <c r="R11" s="13">
        <f t="shared" si="6"/>
        <v>142</v>
      </c>
      <c r="S11" s="52">
        <f t="shared" si="7"/>
        <v>-4.0540540540540543E-2</v>
      </c>
      <c r="T11" s="52">
        <f t="shared" si="8"/>
        <v>-0.39574468085106385</v>
      </c>
      <c r="U11" s="53">
        <v>28</v>
      </c>
      <c r="V11" s="53">
        <v>48</v>
      </c>
      <c r="W11" s="13">
        <f t="shared" si="9"/>
        <v>76</v>
      </c>
      <c r="X11" s="52">
        <f t="shared" si="10"/>
        <v>-0.46478873239436619</v>
      </c>
      <c r="Y11" s="52">
        <f t="shared" si="11"/>
        <v>-0.67659574468085104</v>
      </c>
    </row>
    <row r="12" spans="3:25">
      <c r="C12" s="51" t="s">
        <v>60</v>
      </c>
      <c r="D12" s="13">
        <v>202</v>
      </c>
      <c r="E12" s="13">
        <v>657</v>
      </c>
      <c r="F12" s="13">
        <f t="shared" si="0"/>
        <v>859</v>
      </c>
      <c r="G12" s="13">
        <v>207</v>
      </c>
      <c r="H12" s="13">
        <v>579</v>
      </c>
      <c r="I12" s="13">
        <f t="shared" si="1"/>
        <v>786</v>
      </c>
      <c r="J12" s="52">
        <f t="shared" si="2"/>
        <v>-8.4982537834691507E-2</v>
      </c>
      <c r="K12" s="13">
        <v>184</v>
      </c>
      <c r="L12" s="13">
        <v>612</v>
      </c>
      <c r="M12" s="13">
        <f t="shared" si="3"/>
        <v>796</v>
      </c>
      <c r="N12" s="52">
        <f t="shared" si="4"/>
        <v>1.2722646310432569E-2</v>
      </c>
      <c r="O12" s="52">
        <f t="shared" si="5"/>
        <v>-7.334109429569266E-2</v>
      </c>
      <c r="P12" s="53">
        <v>165</v>
      </c>
      <c r="Q12" s="53">
        <v>464</v>
      </c>
      <c r="R12" s="13">
        <f t="shared" si="6"/>
        <v>629</v>
      </c>
      <c r="S12" s="52">
        <f t="shared" si="7"/>
        <v>-0.20979899497487436</v>
      </c>
      <c r="T12" s="52">
        <f t="shared" si="8"/>
        <v>-0.26775320139697323</v>
      </c>
      <c r="U12" s="53">
        <v>215</v>
      </c>
      <c r="V12" s="53">
        <v>662</v>
      </c>
      <c r="W12" s="13">
        <f t="shared" si="9"/>
        <v>877</v>
      </c>
      <c r="X12" s="52">
        <f t="shared" si="10"/>
        <v>0.39427662957074722</v>
      </c>
      <c r="Y12" s="52">
        <f t="shared" si="11"/>
        <v>2.0954598370197905E-2</v>
      </c>
    </row>
    <row r="13" spans="3:25">
      <c r="C13" s="51" t="s">
        <v>79</v>
      </c>
      <c r="D13" s="13">
        <v>26</v>
      </c>
      <c r="E13" s="13">
        <v>51</v>
      </c>
      <c r="F13" s="13">
        <f t="shared" si="0"/>
        <v>77</v>
      </c>
      <c r="G13" s="13">
        <v>65</v>
      </c>
      <c r="H13" s="13">
        <v>124</v>
      </c>
      <c r="I13" s="13">
        <f t="shared" si="1"/>
        <v>189</v>
      </c>
      <c r="J13" s="52">
        <f t="shared" si="2"/>
        <v>1.4545454545454546</v>
      </c>
      <c r="K13" s="13">
        <v>25</v>
      </c>
      <c r="L13" s="13">
        <v>54</v>
      </c>
      <c r="M13" s="13">
        <f t="shared" si="3"/>
        <v>79</v>
      </c>
      <c r="N13" s="52">
        <f t="shared" si="4"/>
        <v>-0.58201058201058198</v>
      </c>
      <c r="O13" s="52">
        <f t="shared" si="5"/>
        <v>2.5974025974025976E-2</v>
      </c>
      <c r="P13" s="53">
        <v>29</v>
      </c>
      <c r="Q13" s="53">
        <v>50</v>
      </c>
      <c r="R13" s="13">
        <f t="shared" si="6"/>
        <v>79</v>
      </c>
      <c r="S13" s="52">
        <f t="shared" si="7"/>
        <v>0</v>
      </c>
      <c r="T13" s="52">
        <f t="shared" si="8"/>
        <v>2.5974025974025976E-2</v>
      </c>
      <c r="U13" s="53">
        <v>16</v>
      </c>
      <c r="V13" s="53">
        <v>66</v>
      </c>
      <c r="W13" s="13">
        <f t="shared" si="9"/>
        <v>82</v>
      </c>
      <c r="X13" s="52">
        <f t="shared" si="10"/>
        <v>3.7974683544303799E-2</v>
      </c>
      <c r="Y13" s="52">
        <f t="shared" si="11"/>
        <v>6.4935064935064929E-2</v>
      </c>
    </row>
    <row r="14" spans="3:25">
      <c r="C14" s="51" t="s">
        <v>81</v>
      </c>
      <c r="D14" s="13">
        <v>571</v>
      </c>
      <c r="E14" s="13">
        <v>1565</v>
      </c>
      <c r="F14" s="13">
        <f t="shared" si="0"/>
        <v>2136</v>
      </c>
      <c r="G14" s="13">
        <v>574</v>
      </c>
      <c r="H14" s="13">
        <v>1534</v>
      </c>
      <c r="I14" s="13">
        <f t="shared" si="1"/>
        <v>2108</v>
      </c>
      <c r="J14" s="52">
        <f t="shared" si="2"/>
        <v>-1.3108614232209739E-2</v>
      </c>
      <c r="K14" s="13">
        <v>427</v>
      </c>
      <c r="L14" s="13">
        <v>1148</v>
      </c>
      <c r="M14" s="13">
        <f t="shared" si="3"/>
        <v>1575</v>
      </c>
      <c r="N14" s="52">
        <f t="shared" si="4"/>
        <v>-0.2528462998102467</v>
      </c>
      <c r="O14" s="52">
        <f t="shared" si="5"/>
        <v>-0.26264044943820225</v>
      </c>
      <c r="P14" s="53">
        <v>324</v>
      </c>
      <c r="Q14" s="53">
        <v>936</v>
      </c>
      <c r="R14" s="13">
        <f t="shared" si="6"/>
        <v>1260</v>
      </c>
      <c r="S14" s="52">
        <f t="shared" si="7"/>
        <v>-0.2</v>
      </c>
      <c r="T14" s="52">
        <f t="shared" si="8"/>
        <v>-0.4101123595505618</v>
      </c>
      <c r="U14" s="53">
        <v>257</v>
      </c>
      <c r="V14" s="53">
        <v>972</v>
      </c>
      <c r="W14" s="13">
        <f t="shared" si="9"/>
        <v>1229</v>
      </c>
      <c r="X14" s="52">
        <f t="shared" si="10"/>
        <v>-2.4603174603174603E-2</v>
      </c>
      <c r="Y14" s="52">
        <f t="shared" si="11"/>
        <v>-0.42462546816479402</v>
      </c>
    </row>
    <row r="15" spans="3:25">
      <c r="C15" s="51" t="s">
        <v>82</v>
      </c>
      <c r="D15" s="13">
        <v>62</v>
      </c>
      <c r="E15" s="13">
        <v>150</v>
      </c>
      <c r="F15" s="13">
        <f t="shared" si="0"/>
        <v>212</v>
      </c>
      <c r="G15" s="13">
        <v>91</v>
      </c>
      <c r="H15" s="13">
        <v>161</v>
      </c>
      <c r="I15" s="13">
        <f t="shared" si="1"/>
        <v>252</v>
      </c>
      <c r="J15" s="52">
        <f t="shared" si="2"/>
        <v>0.18867924528301888</v>
      </c>
      <c r="K15" s="13">
        <v>90</v>
      </c>
      <c r="L15" s="13">
        <v>147</v>
      </c>
      <c r="M15" s="13">
        <f t="shared" si="3"/>
        <v>237</v>
      </c>
      <c r="N15" s="52">
        <f t="shared" si="4"/>
        <v>-5.9523809523809521E-2</v>
      </c>
      <c r="O15" s="52">
        <f t="shared" si="5"/>
        <v>0.11792452830188679</v>
      </c>
      <c r="P15" s="53">
        <v>57</v>
      </c>
      <c r="Q15" s="53">
        <v>174</v>
      </c>
      <c r="R15" s="13">
        <f t="shared" si="6"/>
        <v>231</v>
      </c>
      <c r="S15" s="52">
        <f t="shared" si="7"/>
        <v>-2.5316455696202531E-2</v>
      </c>
      <c r="T15" s="52">
        <f t="shared" si="8"/>
        <v>8.9622641509433956E-2</v>
      </c>
      <c r="U15" s="53">
        <v>88</v>
      </c>
      <c r="V15" s="53">
        <v>192</v>
      </c>
      <c r="W15" s="13">
        <f t="shared" si="9"/>
        <v>280</v>
      </c>
      <c r="X15" s="52">
        <f t="shared" si="10"/>
        <v>0.21212121212121213</v>
      </c>
      <c r="Y15" s="52">
        <f t="shared" si="11"/>
        <v>0.32075471698113206</v>
      </c>
    </row>
    <row r="16" spans="3:25">
      <c r="C16" s="51" t="s">
        <v>83</v>
      </c>
      <c r="D16" s="13">
        <v>68</v>
      </c>
      <c r="E16" s="13">
        <v>153</v>
      </c>
      <c r="F16" s="13">
        <f t="shared" si="0"/>
        <v>221</v>
      </c>
      <c r="G16" s="13">
        <v>57</v>
      </c>
      <c r="H16" s="13">
        <v>168</v>
      </c>
      <c r="I16" s="13">
        <f t="shared" si="1"/>
        <v>225</v>
      </c>
      <c r="J16" s="52">
        <f t="shared" si="2"/>
        <v>1.8099547511312219E-2</v>
      </c>
      <c r="K16" s="13">
        <v>50</v>
      </c>
      <c r="L16" s="13">
        <v>119</v>
      </c>
      <c r="M16" s="13">
        <f t="shared" si="3"/>
        <v>169</v>
      </c>
      <c r="N16" s="52">
        <f t="shared" si="4"/>
        <v>-0.24888888888888888</v>
      </c>
      <c r="O16" s="52">
        <f t="shared" si="5"/>
        <v>-0.23529411764705882</v>
      </c>
      <c r="P16" s="53">
        <v>49</v>
      </c>
      <c r="Q16" s="53">
        <v>129</v>
      </c>
      <c r="R16" s="13">
        <f t="shared" si="6"/>
        <v>178</v>
      </c>
      <c r="S16" s="52">
        <f t="shared" si="7"/>
        <v>5.3254437869822487E-2</v>
      </c>
      <c r="T16" s="52">
        <f t="shared" si="8"/>
        <v>-0.19457013574660634</v>
      </c>
      <c r="U16" s="53">
        <v>30</v>
      </c>
      <c r="V16" s="53">
        <v>120</v>
      </c>
      <c r="W16" s="13">
        <f t="shared" si="9"/>
        <v>150</v>
      </c>
      <c r="X16" s="52">
        <f t="shared" si="10"/>
        <v>-0.15730337078651685</v>
      </c>
      <c r="Y16" s="52">
        <f t="shared" si="11"/>
        <v>-0.32126696832579188</v>
      </c>
    </row>
    <row r="17" spans="3:25">
      <c r="C17" s="47" t="s">
        <v>38</v>
      </c>
      <c r="D17" s="48">
        <v>4433</v>
      </c>
      <c r="E17" s="48">
        <v>9509</v>
      </c>
      <c r="F17" s="48">
        <f t="shared" si="0"/>
        <v>13942</v>
      </c>
      <c r="G17" s="48">
        <v>3434</v>
      </c>
      <c r="H17" s="48">
        <v>7966</v>
      </c>
      <c r="I17" s="48">
        <f t="shared" si="1"/>
        <v>11400</v>
      </c>
      <c r="J17" s="49">
        <f t="shared" si="2"/>
        <v>-0.18232678238416297</v>
      </c>
      <c r="K17" s="48">
        <v>2444</v>
      </c>
      <c r="L17" s="48">
        <v>6050</v>
      </c>
      <c r="M17" s="48">
        <f t="shared" si="3"/>
        <v>8494</v>
      </c>
      <c r="N17" s="49">
        <f t="shared" si="4"/>
        <v>-0.25491228070175437</v>
      </c>
      <c r="O17" s="49">
        <f t="shared" si="5"/>
        <v>-0.3907617271553579</v>
      </c>
      <c r="P17" s="50">
        <v>2865</v>
      </c>
      <c r="Q17" s="50">
        <v>7801</v>
      </c>
      <c r="R17" s="48">
        <f t="shared" si="6"/>
        <v>10666</v>
      </c>
      <c r="S17" s="49">
        <f t="shared" si="7"/>
        <v>0.25570991287967976</v>
      </c>
      <c r="T17" s="49">
        <f t="shared" si="8"/>
        <v>-0.2349734614832879</v>
      </c>
      <c r="U17" s="50">
        <v>2137</v>
      </c>
      <c r="V17" s="50">
        <v>6336</v>
      </c>
      <c r="W17" s="48">
        <f t="shared" si="9"/>
        <v>8473</v>
      </c>
      <c r="X17" s="49">
        <f t="shared" si="10"/>
        <v>-0.20560660041252579</v>
      </c>
      <c r="Y17" s="49">
        <f t="shared" si="11"/>
        <v>-0.39226796729307128</v>
      </c>
    </row>
    <row r="18" spans="3:25">
      <c r="C18" s="51" t="s">
        <v>84</v>
      </c>
      <c r="D18" s="13">
        <v>249</v>
      </c>
      <c r="E18" s="13">
        <v>631</v>
      </c>
      <c r="F18" s="13">
        <f t="shared" si="0"/>
        <v>880</v>
      </c>
      <c r="G18" s="13">
        <v>202</v>
      </c>
      <c r="H18" s="13">
        <v>572</v>
      </c>
      <c r="I18" s="13">
        <f t="shared" si="1"/>
        <v>774</v>
      </c>
      <c r="J18" s="52">
        <f t="shared" si="2"/>
        <v>-0.12045454545454545</v>
      </c>
      <c r="K18" s="13">
        <v>167</v>
      </c>
      <c r="L18" s="13">
        <v>473</v>
      </c>
      <c r="M18" s="13">
        <f t="shared" si="3"/>
        <v>640</v>
      </c>
      <c r="N18" s="52">
        <f t="shared" si="4"/>
        <v>-0.1731266149870801</v>
      </c>
      <c r="O18" s="52">
        <f t="shared" si="5"/>
        <v>-0.27272727272727271</v>
      </c>
      <c r="P18" s="53">
        <v>232</v>
      </c>
      <c r="Q18" s="53">
        <v>580</v>
      </c>
      <c r="R18" s="13">
        <f t="shared" si="6"/>
        <v>812</v>
      </c>
      <c r="S18" s="52">
        <f t="shared" si="7"/>
        <v>0.26874999999999999</v>
      </c>
      <c r="T18" s="52">
        <f t="shared" si="8"/>
        <v>-7.7272727272727271E-2</v>
      </c>
      <c r="U18" s="53">
        <v>185</v>
      </c>
      <c r="V18" s="53">
        <v>528</v>
      </c>
      <c r="W18" s="13">
        <f t="shared" si="9"/>
        <v>713</v>
      </c>
      <c r="X18" s="52">
        <f t="shared" si="10"/>
        <v>-0.12192118226600986</v>
      </c>
      <c r="Y18" s="52">
        <f t="shared" si="11"/>
        <v>-0.18977272727272726</v>
      </c>
    </row>
    <row r="19" spans="3:25">
      <c r="C19" s="51" t="s">
        <v>85</v>
      </c>
      <c r="D19" s="13">
        <v>72</v>
      </c>
      <c r="E19" s="13">
        <v>179</v>
      </c>
      <c r="F19" s="13">
        <f t="shared" si="0"/>
        <v>251</v>
      </c>
      <c r="G19" s="13">
        <v>56</v>
      </c>
      <c r="H19" s="13">
        <v>182</v>
      </c>
      <c r="I19" s="13">
        <f t="shared" si="1"/>
        <v>238</v>
      </c>
      <c r="J19" s="52">
        <f t="shared" si="2"/>
        <v>-5.1792828685258967E-2</v>
      </c>
      <c r="K19" s="13">
        <v>39</v>
      </c>
      <c r="L19" s="13">
        <v>153</v>
      </c>
      <c r="M19" s="13">
        <f t="shared" si="3"/>
        <v>192</v>
      </c>
      <c r="N19" s="52">
        <f t="shared" si="4"/>
        <v>-0.19327731092436976</v>
      </c>
      <c r="O19" s="52">
        <f t="shared" si="5"/>
        <v>-0.23505976095617531</v>
      </c>
      <c r="P19" s="53">
        <v>58</v>
      </c>
      <c r="Q19" s="53">
        <v>192</v>
      </c>
      <c r="R19" s="13">
        <f t="shared" si="6"/>
        <v>250</v>
      </c>
      <c r="S19" s="52">
        <f t="shared" si="7"/>
        <v>0.30208333333333331</v>
      </c>
      <c r="T19" s="52">
        <f t="shared" si="8"/>
        <v>-3.9840637450199202E-3</v>
      </c>
      <c r="U19" s="53">
        <v>71</v>
      </c>
      <c r="V19" s="53">
        <v>220</v>
      </c>
      <c r="W19" s="13">
        <f t="shared" si="9"/>
        <v>291</v>
      </c>
      <c r="X19" s="52">
        <f t="shared" si="10"/>
        <v>0.16400000000000001</v>
      </c>
      <c r="Y19" s="52">
        <f t="shared" si="11"/>
        <v>0.15936254980079681</v>
      </c>
    </row>
    <row r="20" spans="3:25">
      <c r="C20" s="51" t="s">
        <v>78</v>
      </c>
      <c r="D20" s="13">
        <v>980</v>
      </c>
      <c r="E20" s="13">
        <v>2046</v>
      </c>
      <c r="F20" s="13">
        <f t="shared" si="0"/>
        <v>3026</v>
      </c>
      <c r="G20" s="13">
        <v>823</v>
      </c>
      <c r="H20" s="13">
        <v>1751</v>
      </c>
      <c r="I20" s="13">
        <f t="shared" si="1"/>
        <v>2574</v>
      </c>
      <c r="J20" s="52">
        <f t="shared" si="2"/>
        <v>-0.14937210839391937</v>
      </c>
      <c r="K20" s="13">
        <v>343</v>
      </c>
      <c r="L20" s="13">
        <v>843</v>
      </c>
      <c r="M20" s="13">
        <f t="shared" si="3"/>
        <v>1186</v>
      </c>
      <c r="N20" s="52">
        <f t="shared" si="4"/>
        <v>-0.53923853923853926</v>
      </c>
      <c r="O20" s="52">
        <f t="shared" si="5"/>
        <v>-0.60806345009914076</v>
      </c>
      <c r="P20" s="53">
        <v>610</v>
      </c>
      <c r="Q20" s="53">
        <v>1596</v>
      </c>
      <c r="R20" s="13">
        <f t="shared" si="6"/>
        <v>2206</v>
      </c>
      <c r="S20" s="52">
        <f t="shared" si="7"/>
        <v>0.8600337268128162</v>
      </c>
      <c r="T20" s="52">
        <f t="shared" si="8"/>
        <v>-0.27098479841374751</v>
      </c>
      <c r="U20" s="53">
        <v>309</v>
      </c>
      <c r="V20" s="53">
        <v>882</v>
      </c>
      <c r="W20" s="13">
        <f t="shared" si="9"/>
        <v>1191</v>
      </c>
      <c r="X20" s="52">
        <f t="shared" si="10"/>
        <v>-0.46010879419764278</v>
      </c>
      <c r="Y20" s="52">
        <f t="shared" si="11"/>
        <v>-0.60641110376734964</v>
      </c>
    </row>
    <row r="21" spans="3:25">
      <c r="C21" s="51" t="s">
        <v>77</v>
      </c>
      <c r="D21" s="13">
        <v>381</v>
      </c>
      <c r="E21" s="13">
        <v>818</v>
      </c>
      <c r="F21" s="13">
        <f t="shared" si="0"/>
        <v>1199</v>
      </c>
      <c r="G21" s="13">
        <v>319</v>
      </c>
      <c r="H21" s="13">
        <v>620</v>
      </c>
      <c r="I21" s="13">
        <f t="shared" si="1"/>
        <v>939</v>
      </c>
      <c r="J21" s="52">
        <f t="shared" si="2"/>
        <v>-0.21684737281067556</v>
      </c>
      <c r="K21" s="13">
        <v>198</v>
      </c>
      <c r="L21" s="13">
        <v>481</v>
      </c>
      <c r="M21" s="13">
        <f t="shared" si="3"/>
        <v>679</v>
      </c>
      <c r="N21" s="52">
        <f t="shared" si="4"/>
        <v>-0.27689030883919064</v>
      </c>
      <c r="O21" s="52">
        <f t="shared" si="5"/>
        <v>-0.43369474562135113</v>
      </c>
      <c r="P21" s="53">
        <v>162</v>
      </c>
      <c r="Q21" s="53">
        <v>539</v>
      </c>
      <c r="R21" s="13">
        <f t="shared" si="6"/>
        <v>701</v>
      </c>
      <c r="S21" s="52">
        <f t="shared" si="7"/>
        <v>3.2400589101620032E-2</v>
      </c>
      <c r="T21" s="52">
        <f t="shared" si="8"/>
        <v>-0.41534612176814012</v>
      </c>
      <c r="U21" s="53">
        <v>82</v>
      </c>
      <c r="V21" s="53">
        <v>386</v>
      </c>
      <c r="W21" s="13">
        <f t="shared" si="9"/>
        <v>468</v>
      </c>
      <c r="X21" s="52">
        <f t="shared" si="10"/>
        <v>-0.33238231098430815</v>
      </c>
      <c r="Y21" s="52">
        <f t="shared" si="11"/>
        <v>-0.60967472894078401</v>
      </c>
    </row>
    <row r="22" spans="3:25">
      <c r="C22" s="51" t="s">
        <v>76</v>
      </c>
      <c r="D22" s="13">
        <v>196</v>
      </c>
      <c r="E22" s="13">
        <v>440</v>
      </c>
      <c r="F22" s="13">
        <f t="shared" si="0"/>
        <v>636</v>
      </c>
      <c r="G22" s="13">
        <v>174</v>
      </c>
      <c r="H22" s="13">
        <v>430</v>
      </c>
      <c r="I22" s="13">
        <f t="shared" si="1"/>
        <v>604</v>
      </c>
      <c r="J22" s="52">
        <f t="shared" si="2"/>
        <v>-5.0314465408805034E-2</v>
      </c>
      <c r="K22" s="13">
        <v>108</v>
      </c>
      <c r="L22" s="13">
        <v>277</v>
      </c>
      <c r="M22" s="13">
        <f t="shared" si="3"/>
        <v>385</v>
      </c>
      <c r="N22" s="52">
        <f t="shared" si="4"/>
        <v>-0.36258278145695366</v>
      </c>
      <c r="O22" s="52">
        <f t="shared" si="5"/>
        <v>-0.39465408805031449</v>
      </c>
      <c r="P22" s="53">
        <v>117</v>
      </c>
      <c r="Q22" s="53">
        <v>342</v>
      </c>
      <c r="R22" s="13">
        <f t="shared" si="6"/>
        <v>459</v>
      </c>
      <c r="S22" s="52">
        <f t="shared" si="7"/>
        <v>0.19220779220779222</v>
      </c>
      <c r="T22" s="52">
        <f t="shared" si="8"/>
        <v>-0.27830188679245282</v>
      </c>
      <c r="U22" s="53">
        <v>96</v>
      </c>
      <c r="V22" s="53">
        <v>362</v>
      </c>
      <c r="W22" s="13">
        <f t="shared" si="9"/>
        <v>458</v>
      </c>
      <c r="X22" s="52">
        <f t="shared" si="10"/>
        <v>-2.1786492374727671E-3</v>
      </c>
      <c r="Y22" s="52">
        <f t="shared" si="11"/>
        <v>-0.27987421383647798</v>
      </c>
    </row>
    <row r="23" spans="3:25">
      <c r="C23" s="51" t="s">
        <v>75</v>
      </c>
      <c r="D23" s="13">
        <v>795</v>
      </c>
      <c r="E23" s="13">
        <v>1875</v>
      </c>
      <c r="F23" s="13">
        <f t="shared" si="0"/>
        <v>2670</v>
      </c>
      <c r="G23" s="13">
        <v>539</v>
      </c>
      <c r="H23" s="13">
        <v>1321</v>
      </c>
      <c r="I23" s="13">
        <f t="shared" si="1"/>
        <v>1860</v>
      </c>
      <c r="J23" s="52">
        <f t="shared" si="2"/>
        <v>-0.30337078651685395</v>
      </c>
      <c r="K23" s="13">
        <v>445</v>
      </c>
      <c r="L23" s="13">
        <v>1048</v>
      </c>
      <c r="M23" s="13">
        <f t="shared" si="3"/>
        <v>1493</v>
      </c>
      <c r="N23" s="52">
        <f t="shared" si="4"/>
        <v>-0.19731182795698926</v>
      </c>
      <c r="O23" s="52">
        <f t="shared" si="5"/>
        <v>-0.44082397003745316</v>
      </c>
      <c r="P23" s="53">
        <v>445</v>
      </c>
      <c r="Q23" s="53">
        <v>1221</v>
      </c>
      <c r="R23" s="13">
        <f t="shared" si="6"/>
        <v>1666</v>
      </c>
      <c r="S23" s="52">
        <f t="shared" si="7"/>
        <v>0.115874079035499</v>
      </c>
      <c r="T23" s="52">
        <f t="shared" si="8"/>
        <v>-0.37602996254681648</v>
      </c>
      <c r="U23" s="53">
        <v>331</v>
      </c>
      <c r="V23" s="53">
        <v>964</v>
      </c>
      <c r="W23" s="13">
        <f t="shared" si="9"/>
        <v>1295</v>
      </c>
      <c r="X23" s="52">
        <f t="shared" si="10"/>
        <v>-0.22268907563025211</v>
      </c>
      <c r="Y23" s="52">
        <f t="shared" si="11"/>
        <v>-0.51498127340823974</v>
      </c>
    </row>
    <row r="24" spans="3:25">
      <c r="C24" s="51" t="s">
        <v>74</v>
      </c>
      <c r="D24" s="13">
        <v>390</v>
      </c>
      <c r="E24" s="13">
        <v>687</v>
      </c>
      <c r="F24" s="13">
        <f t="shared" si="0"/>
        <v>1077</v>
      </c>
      <c r="G24" s="13">
        <v>210</v>
      </c>
      <c r="H24" s="13">
        <v>452</v>
      </c>
      <c r="I24" s="13">
        <f t="shared" si="1"/>
        <v>662</v>
      </c>
      <c r="J24" s="52">
        <f t="shared" si="2"/>
        <v>-0.38532961931290621</v>
      </c>
      <c r="K24" s="13">
        <v>182</v>
      </c>
      <c r="L24" s="13">
        <v>421</v>
      </c>
      <c r="M24" s="13">
        <f t="shared" si="3"/>
        <v>603</v>
      </c>
      <c r="N24" s="52">
        <f t="shared" si="4"/>
        <v>-8.9123867069486398E-2</v>
      </c>
      <c r="O24" s="52">
        <f t="shared" si="5"/>
        <v>-0.44011142061281339</v>
      </c>
      <c r="P24" s="53">
        <v>212</v>
      </c>
      <c r="Q24" s="53">
        <v>521</v>
      </c>
      <c r="R24" s="13">
        <f t="shared" si="6"/>
        <v>733</v>
      </c>
      <c r="S24" s="52">
        <f t="shared" si="7"/>
        <v>0.21558872305140961</v>
      </c>
      <c r="T24" s="52">
        <f t="shared" si="8"/>
        <v>-0.31940575673166205</v>
      </c>
      <c r="U24" s="53">
        <v>166</v>
      </c>
      <c r="V24" s="53">
        <v>376</v>
      </c>
      <c r="W24" s="13">
        <f t="shared" si="9"/>
        <v>542</v>
      </c>
      <c r="X24" s="52">
        <f t="shared" si="10"/>
        <v>-0.26057298772169168</v>
      </c>
      <c r="Y24" s="52">
        <f t="shared" si="11"/>
        <v>-0.49675023212627667</v>
      </c>
    </row>
    <row r="25" spans="3:25">
      <c r="C25" s="51" t="s">
        <v>73</v>
      </c>
      <c r="D25" s="13">
        <v>196</v>
      </c>
      <c r="E25" s="13">
        <v>492</v>
      </c>
      <c r="F25" s="13">
        <f t="shared" si="0"/>
        <v>688</v>
      </c>
      <c r="G25" s="13">
        <v>165</v>
      </c>
      <c r="H25" s="13">
        <v>463</v>
      </c>
      <c r="I25" s="13">
        <f t="shared" si="1"/>
        <v>628</v>
      </c>
      <c r="J25" s="52">
        <f t="shared" si="2"/>
        <v>-8.7209302325581398E-2</v>
      </c>
      <c r="K25" s="13">
        <v>125</v>
      </c>
      <c r="L25" s="13">
        <v>394</v>
      </c>
      <c r="M25" s="13">
        <f t="shared" si="3"/>
        <v>519</v>
      </c>
      <c r="N25" s="52">
        <f t="shared" si="4"/>
        <v>-0.17356687898089171</v>
      </c>
      <c r="O25" s="52">
        <f t="shared" si="5"/>
        <v>-0.24563953488372092</v>
      </c>
      <c r="P25" s="53">
        <v>122</v>
      </c>
      <c r="Q25" s="53">
        <v>388</v>
      </c>
      <c r="R25" s="13">
        <f t="shared" si="6"/>
        <v>510</v>
      </c>
      <c r="S25" s="52">
        <f t="shared" si="7"/>
        <v>-1.7341040462427744E-2</v>
      </c>
      <c r="T25" s="52">
        <f t="shared" si="8"/>
        <v>-0.25872093023255816</v>
      </c>
      <c r="U25" s="53">
        <v>63</v>
      </c>
      <c r="V25" s="53">
        <v>306</v>
      </c>
      <c r="W25" s="13">
        <f t="shared" si="9"/>
        <v>369</v>
      </c>
      <c r="X25" s="52">
        <f t="shared" si="10"/>
        <v>-0.27647058823529413</v>
      </c>
      <c r="Y25" s="52">
        <f t="shared" si="11"/>
        <v>-0.46366279069767441</v>
      </c>
    </row>
    <row r="26" spans="3:25">
      <c r="C26" s="51" t="s">
        <v>72</v>
      </c>
      <c r="D26" s="13">
        <v>1174</v>
      </c>
      <c r="E26" s="13">
        <v>2341</v>
      </c>
      <c r="F26" s="13">
        <f t="shared" si="0"/>
        <v>3515</v>
      </c>
      <c r="G26" s="13">
        <v>946</v>
      </c>
      <c r="H26" s="13">
        <v>2175</v>
      </c>
      <c r="I26" s="13">
        <f t="shared" si="1"/>
        <v>3121</v>
      </c>
      <c r="J26" s="52">
        <f t="shared" si="2"/>
        <v>-0.11209103840682788</v>
      </c>
      <c r="K26" s="13">
        <v>837</v>
      </c>
      <c r="L26" s="13">
        <v>1960</v>
      </c>
      <c r="M26" s="13">
        <f t="shared" si="3"/>
        <v>2797</v>
      </c>
      <c r="N26" s="52">
        <f t="shared" si="4"/>
        <v>-0.10381288048702339</v>
      </c>
      <c r="O26" s="52">
        <f t="shared" si="5"/>
        <v>-0.2042674253200569</v>
      </c>
      <c r="P26" s="53">
        <v>907</v>
      </c>
      <c r="Q26" s="53">
        <v>2422</v>
      </c>
      <c r="R26" s="13">
        <f t="shared" si="6"/>
        <v>3329</v>
      </c>
      <c r="S26" s="52">
        <f t="shared" si="7"/>
        <v>0.19020378977475866</v>
      </c>
      <c r="T26" s="52">
        <f t="shared" si="8"/>
        <v>-5.2916073968705547E-2</v>
      </c>
      <c r="U26" s="53">
        <v>834</v>
      </c>
      <c r="V26" s="53">
        <v>2312</v>
      </c>
      <c r="W26" s="13">
        <f t="shared" si="9"/>
        <v>3146</v>
      </c>
      <c r="X26" s="52">
        <f t="shared" si="10"/>
        <v>-5.4971462901772301E-2</v>
      </c>
      <c r="Y26" s="52">
        <f t="shared" si="11"/>
        <v>-0.10497866287339971</v>
      </c>
    </row>
    <row r="27" spans="3:25">
      <c r="C27" s="47" t="s">
        <v>39</v>
      </c>
      <c r="D27" s="48">
        <v>1717</v>
      </c>
      <c r="E27" s="48">
        <v>3321</v>
      </c>
      <c r="F27" s="48">
        <f t="shared" si="0"/>
        <v>5038</v>
      </c>
      <c r="G27" s="48">
        <v>1464</v>
      </c>
      <c r="H27" s="48">
        <v>2936</v>
      </c>
      <c r="I27" s="48">
        <f t="shared" si="1"/>
        <v>4400</v>
      </c>
      <c r="J27" s="49">
        <f t="shared" si="2"/>
        <v>-0.12663755458515283</v>
      </c>
      <c r="K27" s="48">
        <v>952</v>
      </c>
      <c r="L27" s="48">
        <v>2143</v>
      </c>
      <c r="M27" s="48">
        <f t="shared" si="3"/>
        <v>3095</v>
      </c>
      <c r="N27" s="49">
        <f t="shared" si="4"/>
        <v>-0.29659090909090907</v>
      </c>
      <c r="O27" s="49">
        <f t="shared" si="5"/>
        <v>-0.38566891623660182</v>
      </c>
      <c r="P27" s="50">
        <v>918</v>
      </c>
      <c r="Q27" s="50">
        <v>2405</v>
      </c>
      <c r="R27" s="48">
        <f t="shared" si="6"/>
        <v>3323</v>
      </c>
      <c r="S27" s="49">
        <f t="shared" si="7"/>
        <v>7.3667205169628436E-2</v>
      </c>
      <c r="T27" s="49">
        <f t="shared" si="8"/>
        <v>-0.34041286224692341</v>
      </c>
      <c r="U27" s="50">
        <v>524</v>
      </c>
      <c r="V27" s="50">
        <v>1456</v>
      </c>
      <c r="W27" s="48">
        <f t="shared" si="9"/>
        <v>1980</v>
      </c>
      <c r="X27" s="49">
        <f t="shared" si="10"/>
        <v>-0.40415287390911825</v>
      </c>
      <c r="Y27" s="49">
        <f t="shared" si="11"/>
        <v>-0.60698689956331875</v>
      </c>
    </row>
    <row r="28" spans="3:25">
      <c r="C28" s="51" t="s">
        <v>71</v>
      </c>
      <c r="D28" s="13">
        <v>455</v>
      </c>
      <c r="E28" s="13">
        <v>929</v>
      </c>
      <c r="F28" s="13">
        <f t="shared" si="0"/>
        <v>1384</v>
      </c>
      <c r="G28" s="13">
        <v>336</v>
      </c>
      <c r="H28" s="13">
        <v>695</v>
      </c>
      <c r="I28" s="13">
        <f t="shared" si="1"/>
        <v>1031</v>
      </c>
      <c r="J28" s="52">
        <f t="shared" si="2"/>
        <v>-0.25505780346820811</v>
      </c>
      <c r="K28" s="13">
        <v>249</v>
      </c>
      <c r="L28" s="13">
        <v>605</v>
      </c>
      <c r="M28" s="13">
        <f t="shared" si="3"/>
        <v>854</v>
      </c>
      <c r="N28" s="52">
        <f t="shared" si="4"/>
        <v>-0.1716779825412221</v>
      </c>
      <c r="O28" s="52">
        <f t="shared" si="5"/>
        <v>-0.38294797687861271</v>
      </c>
      <c r="P28" s="53">
        <v>212</v>
      </c>
      <c r="Q28" s="53">
        <v>577</v>
      </c>
      <c r="R28" s="13">
        <f t="shared" si="6"/>
        <v>789</v>
      </c>
      <c r="S28" s="52">
        <f t="shared" si="7"/>
        <v>-7.611241217798595E-2</v>
      </c>
      <c r="T28" s="52">
        <f t="shared" si="8"/>
        <v>-0.42991329479768786</v>
      </c>
      <c r="U28" s="53">
        <v>120</v>
      </c>
      <c r="V28" s="53">
        <v>390</v>
      </c>
      <c r="W28" s="13">
        <f t="shared" si="9"/>
        <v>510</v>
      </c>
      <c r="X28" s="52">
        <f t="shared" si="10"/>
        <v>-0.35361216730038025</v>
      </c>
      <c r="Y28" s="52">
        <f t="shared" si="11"/>
        <v>-0.63150289017341044</v>
      </c>
    </row>
    <row r="29" spans="3:25">
      <c r="C29" s="51" t="s">
        <v>61</v>
      </c>
      <c r="D29" s="13">
        <v>231</v>
      </c>
      <c r="E29" s="13">
        <v>418</v>
      </c>
      <c r="F29" s="13">
        <f t="shared" si="0"/>
        <v>649</v>
      </c>
      <c r="G29" s="13">
        <v>168</v>
      </c>
      <c r="H29" s="13">
        <v>317</v>
      </c>
      <c r="I29" s="13">
        <f t="shared" si="1"/>
        <v>485</v>
      </c>
      <c r="J29" s="52">
        <f t="shared" si="2"/>
        <v>-0.2526964560862866</v>
      </c>
      <c r="K29" s="13">
        <v>152</v>
      </c>
      <c r="L29" s="13">
        <v>295</v>
      </c>
      <c r="M29" s="13">
        <f t="shared" si="3"/>
        <v>447</v>
      </c>
      <c r="N29" s="52">
        <f t="shared" si="4"/>
        <v>-7.8350515463917525E-2</v>
      </c>
      <c r="O29" s="52">
        <f t="shared" si="5"/>
        <v>-0.31124807395993837</v>
      </c>
      <c r="P29" s="53">
        <v>154</v>
      </c>
      <c r="Q29" s="53">
        <v>322</v>
      </c>
      <c r="R29" s="13">
        <f t="shared" si="6"/>
        <v>476</v>
      </c>
      <c r="S29" s="52">
        <f t="shared" si="7"/>
        <v>6.4876957494407153E-2</v>
      </c>
      <c r="T29" s="52">
        <f t="shared" si="8"/>
        <v>-0.26656394453004623</v>
      </c>
      <c r="U29" s="53">
        <v>118</v>
      </c>
      <c r="V29" s="53">
        <v>248</v>
      </c>
      <c r="W29" s="13">
        <f t="shared" si="9"/>
        <v>366</v>
      </c>
      <c r="X29" s="52">
        <f t="shared" si="10"/>
        <v>-0.23109243697478993</v>
      </c>
      <c r="Y29" s="52">
        <f t="shared" si="11"/>
        <v>-0.43605546995377503</v>
      </c>
    </row>
    <row r="30" spans="3:25">
      <c r="C30" s="51" t="s">
        <v>70</v>
      </c>
      <c r="D30" s="13">
        <v>734</v>
      </c>
      <c r="E30" s="13">
        <v>1374</v>
      </c>
      <c r="F30" s="13">
        <f t="shared" si="0"/>
        <v>2108</v>
      </c>
      <c r="G30" s="13">
        <v>750</v>
      </c>
      <c r="H30" s="13">
        <v>1473</v>
      </c>
      <c r="I30" s="13">
        <f t="shared" si="1"/>
        <v>2223</v>
      </c>
      <c r="J30" s="52">
        <f t="shared" si="2"/>
        <v>5.455407969639469E-2</v>
      </c>
      <c r="K30" s="13">
        <v>392</v>
      </c>
      <c r="L30" s="13">
        <v>780</v>
      </c>
      <c r="M30" s="13">
        <f t="shared" si="3"/>
        <v>1172</v>
      </c>
      <c r="N30" s="52">
        <f t="shared" si="4"/>
        <v>-0.47278452541610438</v>
      </c>
      <c r="O30" s="52">
        <f t="shared" si="5"/>
        <v>-0.44402277039848198</v>
      </c>
      <c r="P30" s="53">
        <v>410</v>
      </c>
      <c r="Q30" s="53">
        <v>1060</v>
      </c>
      <c r="R30" s="13">
        <f t="shared" si="6"/>
        <v>1470</v>
      </c>
      <c r="S30" s="52">
        <f t="shared" si="7"/>
        <v>0.25426621160409557</v>
      </c>
      <c r="T30" s="52">
        <f t="shared" si="8"/>
        <v>-0.30265654648956358</v>
      </c>
      <c r="U30" s="53">
        <v>174</v>
      </c>
      <c r="V30" s="53">
        <v>462</v>
      </c>
      <c r="W30" s="13">
        <f t="shared" si="9"/>
        <v>636</v>
      </c>
      <c r="X30" s="52">
        <f t="shared" si="10"/>
        <v>-0.56734693877551023</v>
      </c>
      <c r="Y30" s="52">
        <f t="shared" si="11"/>
        <v>-0.69829222011385195</v>
      </c>
    </row>
    <row r="31" spans="3:25">
      <c r="C31" s="51" t="s">
        <v>62</v>
      </c>
      <c r="D31" s="13">
        <v>297</v>
      </c>
      <c r="E31" s="13">
        <v>600</v>
      </c>
      <c r="F31" s="13">
        <f t="shared" si="0"/>
        <v>897</v>
      </c>
      <c r="G31" s="13">
        <v>210</v>
      </c>
      <c r="H31" s="13">
        <v>451</v>
      </c>
      <c r="I31" s="13">
        <f t="shared" si="1"/>
        <v>661</v>
      </c>
      <c r="J31" s="52">
        <f t="shared" si="2"/>
        <v>-0.26309921962095872</v>
      </c>
      <c r="K31" s="13">
        <v>159</v>
      </c>
      <c r="L31" s="13">
        <v>463</v>
      </c>
      <c r="M31" s="13">
        <f t="shared" si="3"/>
        <v>622</v>
      </c>
      <c r="N31" s="52">
        <f t="shared" si="4"/>
        <v>-5.9001512859304085E-2</v>
      </c>
      <c r="O31" s="52">
        <f t="shared" si="5"/>
        <v>-0.30657748049052397</v>
      </c>
      <c r="P31" s="53">
        <v>142</v>
      </c>
      <c r="Q31" s="53">
        <v>446</v>
      </c>
      <c r="R31" s="13">
        <f t="shared" si="6"/>
        <v>588</v>
      </c>
      <c r="S31" s="52">
        <f t="shared" si="7"/>
        <v>-5.4662379421221867E-2</v>
      </c>
      <c r="T31" s="52">
        <f t="shared" si="8"/>
        <v>-0.34448160535117056</v>
      </c>
      <c r="U31" s="53">
        <v>112</v>
      </c>
      <c r="V31" s="53">
        <v>356</v>
      </c>
      <c r="W31" s="13">
        <f t="shared" si="9"/>
        <v>468</v>
      </c>
      <c r="X31" s="52">
        <f t="shared" si="10"/>
        <v>-0.20408163265306123</v>
      </c>
      <c r="Y31" s="52">
        <f t="shared" si="11"/>
        <v>-0.47826086956521741</v>
      </c>
    </row>
    <row r="32" spans="3:25">
      <c r="C32" s="47" t="s">
        <v>40</v>
      </c>
      <c r="D32" s="48">
        <v>222</v>
      </c>
      <c r="E32" s="48">
        <v>464</v>
      </c>
      <c r="F32" s="48">
        <f t="shared" si="0"/>
        <v>686</v>
      </c>
      <c r="G32" s="48">
        <v>204</v>
      </c>
      <c r="H32" s="48">
        <v>412</v>
      </c>
      <c r="I32" s="48">
        <f t="shared" si="1"/>
        <v>616</v>
      </c>
      <c r="J32" s="49">
        <f t="shared" si="2"/>
        <v>-0.10204081632653061</v>
      </c>
      <c r="K32" s="48">
        <v>139</v>
      </c>
      <c r="L32" s="48">
        <v>358</v>
      </c>
      <c r="M32" s="48">
        <f t="shared" si="3"/>
        <v>497</v>
      </c>
      <c r="N32" s="49">
        <f t="shared" si="4"/>
        <v>-0.19318181818181818</v>
      </c>
      <c r="O32" s="49">
        <f t="shared" si="5"/>
        <v>-0.27551020408163263</v>
      </c>
      <c r="P32" s="50">
        <v>140</v>
      </c>
      <c r="Q32" s="50">
        <v>412</v>
      </c>
      <c r="R32" s="48">
        <f t="shared" si="6"/>
        <v>552</v>
      </c>
      <c r="S32" s="49">
        <f t="shared" si="7"/>
        <v>0.11066398390342053</v>
      </c>
      <c r="T32" s="49">
        <f t="shared" si="8"/>
        <v>-0.19533527696793002</v>
      </c>
      <c r="U32" s="50">
        <v>124</v>
      </c>
      <c r="V32" s="50">
        <v>408</v>
      </c>
      <c r="W32" s="48">
        <f t="shared" si="9"/>
        <v>532</v>
      </c>
      <c r="X32" s="49">
        <f t="shared" si="10"/>
        <v>-3.6231884057971016E-2</v>
      </c>
      <c r="Y32" s="49">
        <f t="shared" si="11"/>
        <v>-0.22448979591836735</v>
      </c>
    </row>
    <row r="33" spans="3:25">
      <c r="C33" s="51" t="s">
        <v>69</v>
      </c>
      <c r="D33" s="13">
        <v>88</v>
      </c>
      <c r="E33" s="13">
        <v>216</v>
      </c>
      <c r="F33" s="13">
        <f t="shared" si="0"/>
        <v>304</v>
      </c>
      <c r="G33" s="13">
        <v>100</v>
      </c>
      <c r="H33" s="13">
        <v>210</v>
      </c>
      <c r="I33" s="13">
        <f t="shared" si="1"/>
        <v>310</v>
      </c>
      <c r="J33" s="52">
        <f t="shared" si="2"/>
        <v>1.9736842105263157E-2</v>
      </c>
      <c r="K33" s="13">
        <v>64</v>
      </c>
      <c r="L33" s="13">
        <v>202</v>
      </c>
      <c r="M33" s="13">
        <f t="shared" si="3"/>
        <v>266</v>
      </c>
      <c r="N33" s="52">
        <f t="shared" si="4"/>
        <v>-0.14193548387096774</v>
      </c>
      <c r="O33" s="52">
        <f t="shared" si="5"/>
        <v>-0.125</v>
      </c>
      <c r="P33" s="53">
        <v>78</v>
      </c>
      <c r="Q33" s="53">
        <v>239</v>
      </c>
      <c r="R33" s="13">
        <f t="shared" si="6"/>
        <v>317</v>
      </c>
      <c r="S33" s="52">
        <f t="shared" si="7"/>
        <v>0.19172932330827067</v>
      </c>
      <c r="T33" s="52">
        <f t="shared" si="8"/>
        <v>4.2763157894736843E-2</v>
      </c>
      <c r="U33" s="53">
        <v>67</v>
      </c>
      <c r="V33" s="53">
        <v>278</v>
      </c>
      <c r="W33" s="13">
        <f t="shared" si="9"/>
        <v>345</v>
      </c>
      <c r="X33" s="52">
        <f t="shared" si="10"/>
        <v>8.8328075709779186E-2</v>
      </c>
      <c r="Y33" s="52">
        <f t="shared" si="11"/>
        <v>0.13486842105263158</v>
      </c>
    </row>
    <row r="34" spans="3:25">
      <c r="C34" s="51" t="s">
        <v>68</v>
      </c>
      <c r="D34" s="13">
        <v>35</v>
      </c>
      <c r="E34" s="13">
        <v>80</v>
      </c>
      <c r="F34" s="13">
        <f t="shared" si="0"/>
        <v>115</v>
      </c>
      <c r="G34" s="13">
        <v>19</v>
      </c>
      <c r="H34" s="13">
        <v>53</v>
      </c>
      <c r="I34" s="13">
        <f t="shared" si="1"/>
        <v>72</v>
      </c>
      <c r="J34" s="52">
        <f t="shared" si="2"/>
        <v>-0.37391304347826088</v>
      </c>
      <c r="K34" s="13">
        <v>22</v>
      </c>
      <c r="L34" s="13">
        <v>50</v>
      </c>
      <c r="M34" s="13">
        <f t="shared" si="3"/>
        <v>72</v>
      </c>
      <c r="N34" s="52">
        <f t="shared" si="4"/>
        <v>0</v>
      </c>
      <c r="O34" s="52">
        <f t="shared" si="5"/>
        <v>-0.37391304347826088</v>
      </c>
      <c r="P34" s="53">
        <v>27</v>
      </c>
      <c r="Q34" s="53">
        <v>43</v>
      </c>
      <c r="R34" s="13">
        <f t="shared" si="6"/>
        <v>70</v>
      </c>
      <c r="S34" s="52">
        <f t="shared" si="7"/>
        <v>-2.7777777777777776E-2</v>
      </c>
      <c r="T34" s="52">
        <f t="shared" si="8"/>
        <v>-0.39130434782608697</v>
      </c>
      <c r="U34" s="53">
        <v>19</v>
      </c>
      <c r="V34" s="53">
        <v>44</v>
      </c>
      <c r="W34" s="13">
        <f t="shared" si="9"/>
        <v>63</v>
      </c>
      <c r="X34" s="52">
        <f t="shared" si="10"/>
        <v>-0.1</v>
      </c>
      <c r="Y34" s="52">
        <f t="shared" si="11"/>
        <v>-0.45217391304347826</v>
      </c>
    </row>
    <row r="35" spans="3:25">
      <c r="C35" s="51" t="s">
        <v>67</v>
      </c>
      <c r="D35" s="13">
        <v>99</v>
      </c>
      <c r="E35" s="13">
        <v>168</v>
      </c>
      <c r="F35" s="13">
        <f t="shared" si="0"/>
        <v>267</v>
      </c>
      <c r="G35" s="13">
        <v>85</v>
      </c>
      <c r="H35" s="13">
        <v>149</v>
      </c>
      <c r="I35" s="13">
        <f t="shared" si="1"/>
        <v>234</v>
      </c>
      <c r="J35" s="52">
        <f t="shared" si="2"/>
        <v>-0.12359550561797752</v>
      </c>
      <c r="K35" s="13">
        <v>53</v>
      </c>
      <c r="L35" s="13">
        <v>106</v>
      </c>
      <c r="M35" s="13">
        <f t="shared" si="3"/>
        <v>159</v>
      </c>
      <c r="N35" s="52">
        <f t="shared" si="4"/>
        <v>-0.32051282051282054</v>
      </c>
      <c r="O35" s="52">
        <f t="shared" si="5"/>
        <v>-0.4044943820224719</v>
      </c>
      <c r="P35" s="53">
        <v>35</v>
      </c>
      <c r="Q35" s="53">
        <v>130</v>
      </c>
      <c r="R35" s="13">
        <f t="shared" si="6"/>
        <v>165</v>
      </c>
      <c r="S35" s="52">
        <f t="shared" si="7"/>
        <v>3.7735849056603772E-2</v>
      </c>
      <c r="T35" s="52">
        <f t="shared" si="8"/>
        <v>-0.38202247191011235</v>
      </c>
      <c r="U35" s="53">
        <v>38</v>
      </c>
      <c r="V35" s="53">
        <v>86</v>
      </c>
      <c r="W35" s="13">
        <f t="shared" si="9"/>
        <v>124</v>
      </c>
      <c r="X35" s="52">
        <f t="shared" si="10"/>
        <v>-0.24848484848484848</v>
      </c>
      <c r="Y35" s="52">
        <f t="shared" si="11"/>
        <v>-0.53558052434456926</v>
      </c>
    </row>
    <row r="36" spans="3:25">
      <c r="C36" s="47" t="s">
        <v>41</v>
      </c>
      <c r="D36" s="48">
        <v>607</v>
      </c>
      <c r="E36" s="48">
        <v>1339</v>
      </c>
      <c r="F36" s="48">
        <f t="shared" si="0"/>
        <v>1946</v>
      </c>
      <c r="G36" s="48">
        <v>478</v>
      </c>
      <c r="H36" s="48">
        <v>1253</v>
      </c>
      <c r="I36" s="48">
        <f t="shared" si="1"/>
        <v>1731</v>
      </c>
      <c r="J36" s="49">
        <f t="shared" si="2"/>
        <v>-0.1104830421377184</v>
      </c>
      <c r="K36" s="48">
        <v>380</v>
      </c>
      <c r="L36" s="48">
        <v>1040</v>
      </c>
      <c r="M36" s="48">
        <f t="shared" si="3"/>
        <v>1420</v>
      </c>
      <c r="N36" s="49">
        <f t="shared" si="4"/>
        <v>-0.17966493356441363</v>
      </c>
      <c r="O36" s="49">
        <f t="shared" si="5"/>
        <v>-0.27029804727646456</v>
      </c>
      <c r="P36" s="50">
        <v>365</v>
      </c>
      <c r="Q36" s="50">
        <v>1057</v>
      </c>
      <c r="R36" s="48">
        <f t="shared" si="6"/>
        <v>1422</v>
      </c>
      <c r="S36" s="49">
        <f t="shared" si="7"/>
        <v>1.4084507042253522E-3</v>
      </c>
      <c r="T36" s="49">
        <f t="shared" si="8"/>
        <v>-0.26927029804727648</v>
      </c>
      <c r="U36" s="50">
        <v>277</v>
      </c>
      <c r="V36" s="50">
        <v>788</v>
      </c>
      <c r="W36" s="48">
        <f t="shared" si="9"/>
        <v>1065</v>
      </c>
      <c r="X36" s="49">
        <f t="shared" si="10"/>
        <v>-0.25105485232067509</v>
      </c>
      <c r="Y36" s="49">
        <f t="shared" si="11"/>
        <v>-0.45272353545734839</v>
      </c>
    </row>
    <row r="37" spans="3:25">
      <c r="C37" s="51" t="s">
        <v>66</v>
      </c>
      <c r="D37" s="13">
        <v>30</v>
      </c>
      <c r="E37" s="13">
        <v>140</v>
      </c>
      <c r="F37" s="13">
        <f t="shared" si="0"/>
        <v>170</v>
      </c>
      <c r="G37" s="13">
        <v>40</v>
      </c>
      <c r="H37" s="13">
        <v>110</v>
      </c>
      <c r="I37" s="13">
        <f t="shared" si="1"/>
        <v>150</v>
      </c>
      <c r="J37" s="52">
        <f t="shared" si="2"/>
        <v>-0.11764705882352941</v>
      </c>
      <c r="K37" s="13">
        <v>25</v>
      </c>
      <c r="L37" s="13">
        <v>90</v>
      </c>
      <c r="M37" s="13">
        <f t="shared" si="3"/>
        <v>115</v>
      </c>
      <c r="N37" s="52">
        <f t="shared" si="4"/>
        <v>-0.23333333333333334</v>
      </c>
      <c r="O37" s="52">
        <f t="shared" si="5"/>
        <v>-0.3235294117647059</v>
      </c>
      <c r="P37" s="53">
        <v>18</v>
      </c>
      <c r="Q37" s="53">
        <v>99</v>
      </c>
      <c r="R37" s="13">
        <f t="shared" si="6"/>
        <v>117</v>
      </c>
      <c r="S37" s="52">
        <f t="shared" si="7"/>
        <v>1.7391304347826087E-2</v>
      </c>
      <c r="T37" s="52">
        <f t="shared" si="8"/>
        <v>-0.31176470588235294</v>
      </c>
      <c r="U37" s="53">
        <v>34</v>
      </c>
      <c r="V37" s="53">
        <v>97</v>
      </c>
      <c r="W37" s="13">
        <f t="shared" si="9"/>
        <v>131</v>
      </c>
      <c r="X37" s="52">
        <f t="shared" si="10"/>
        <v>0.11965811965811966</v>
      </c>
      <c r="Y37" s="52">
        <f t="shared" si="11"/>
        <v>-0.22941176470588234</v>
      </c>
    </row>
    <row r="38" spans="3:25">
      <c r="C38" s="51" t="s">
        <v>65</v>
      </c>
      <c r="D38" s="13">
        <v>97</v>
      </c>
      <c r="E38" s="13">
        <v>252</v>
      </c>
      <c r="F38" s="13">
        <f t="shared" si="0"/>
        <v>349</v>
      </c>
      <c r="G38" s="13">
        <v>71</v>
      </c>
      <c r="H38" s="13">
        <v>249</v>
      </c>
      <c r="I38" s="13">
        <f t="shared" si="1"/>
        <v>320</v>
      </c>
      <c r="J38" s="52">
        <f t="shared" si="2"/>
        <v>-8.3094555873925502E-2</v>
      </c>
      <c r="K38" s="13">
        <v>75</v>
      </c>
      <c r="L38" s="13">
        <v>193</v>
      </c>
      <c r="M38" s="13">
        <f t="shared" si="3"/>
        <v>268</v>
      </c>
      <c r="N38" s="52">
        <f t="shared" si="4"/>
        <v>-0.16250000000000001</v>
      </c>
      <c r="O38" s="52">
        <f t="shared" si="5"/>
        <v>-0.23209169054441262</v>
      </c>
      <c r="P38" s="53">
        <v>80</v>
      </c>
      <c r="Q38" s="53">
        <v>238</v>
      </c>
      <c r="R38" s="13">
        <f t="shared" si="6"/>
        <v>318</v>
      </c>
      <c r="S38" s="52">
        <f t="shared" si="7"/>
        <v>0.18656716417910449</v>
      </c>
      <c r="T38" s="52">
        <f t="shared" si="8"/>
        <v>-8.882521489971347E-2</v>
      </c>
      <c r="U38" s="53">
        <v>65</v>
      </c>
      <c r="V38" s="53">
        <v>184</v>
      </c>
      <c r="W38" s="13">
        <f t="shared" si="9"/>
        <v>249</v>
      </c>
      <c r="X38" s="52">
        <f t="shared" si="10"/>
        <v>-0.21698113207547171</v>
      </c>
      <c r="Y38" s="52">
        <f t="shared" si="11"/>
        <v>-0.28653295128939826</v>
      </c>
    </row>
    <row r="39" spans="3:25">
      <c r="C39" s="51" t="s">
        <v>64</v>
      </c>
      <c r="D39" s="13">
        <v>387</v>
      </c>
      <c r="E39" s="13">
        <v>798</v>
      </c>
      <c r="F39" s="13">
        <f t="shared" si="0"/>
        <v>1185</v>
      </c>
      <c r="G39" s="13">
        <v>314</v>
      </c>
      <c r="H39" s="13">
        <v>751</v>
      </c>
      <c r="I39" s="13">
        <f t="shared" si="1"/>
        <v>1065</v>
      </c>
      <c r="J39" s="52">
        <f t="shared" si="2"/>
        <v>-0.10126582278481013</v>
      </c>
      <c r="K39" s="13">
        <v>229</v>
      </c>
      <c r="L39" s="13">
        <v>634</v>
      </c>
      <c r="M39" s="13">
        <f t="shared" si="3"/>
        <v>863</v>
      </c>
      <c r="N39" s="52">
        <f t="shared" si="4"/>
        <v>-0.18967136150234742</v>
      </c>
      <c r="O39" s="52">
        <f t="shared" si="5"/>
        <v>-0.2717299578059072</v>
      </c>
      <c r="P39" s="53">
        <v>234</v>
      </c>
      <c r="Q39" s="53">
        <v>615</v>
      </c>
      <c r="R39" s="13">
        <f t="shared" si="6"/>
        <v>849</v>
      </c>
      <c r="S39" s="52">
        <f t="shared" si="7"/>
        <v>-1.6222479721900347E-2</v>
      </c>
      <c r="T39" s="52">
        <f t="shared" si="8"/>
        <v>-0.28354430379746837</v>
      </c>
      <c r="U39" s="53">
        <v>151</v>
      </c>
      <c r="V39" s="53">
        <v>435</v>
      </c>
      <c r="W39" s="13">
        <f t="shared" si="9"/>
        <v>586</v>
      </c>
      <c r="X39" s="52">
        <f t="shared" si="10"/>
        <v>-0.30977620730270905</v>
      </c>
      <c r="Y39" s="52">
        <f t="shared" si="11"/>
        <v>-0.5054852320675105</v>
      </c>
    </row>
    <row r="40" spans="3:25">
      <c r="C40" s="68" t="s">
        <v>63</v>
      </c>
      <c r="D40" s="34">
        <v>93</v>
      </c>
      <c r="E40" s="34">
        <v>149</v>
      </c>
      <c r="F40" s="34">
        <f t="shared" si="0"/>
        <v>242</v>
      </c>
      <c r="G40" s="34">
        <v>53</v>
      </c>
      <c r="H40" s="34">
        <v>143</v>
      </c>
      <c r="I40" s="34">
        <f t="shared" si="1"/>
        <v>196</v>
      </c>
      <c r="J40" s="69">
        <f t="shared" si="2"/>
        <v>-0.19008264462809918</v>
      </c>
      <c r="K40" s="34">
        <v>51</v>
      </c>
      <c r="L40" s="34">
        <v>123</v>
      </c>
      <c r="M40" s="34">
        <f t="shared" si="3"/>
        <v>174</v>
      </c>
      <c r="N40" s="69">
        <f t="shared" si="4"/>
        <v>-0.11224489795918367</v>
      </c>
      <c r="O40" s="69">
        <f t="shared" si="5"/>
        <v>-0.28099173553719009</v>
      </c>
      <c r="P40" s="70">
        <v>33</v>
      </c>
      <c r="Q40" s="70">
        <v>105</v>
      </c>
      <c r="R40" s="34">
        <f t="shared" si="6"/>
        <v>138</v>
      </c>
      <c r="S40" s="69">
        <f t="shared" si="7"/>
        <v>-0.20689655172413793</v>
      </c>
      <c r="T40" s="69">
        <f t="shared" si="8"/>
        <v>-0.42975206611570249</v>
      </c>
      <c r="U40" s="70">
        <v>27</v>
      </c>
      <c r="V40" s="70">
        <v>72</v>
      </c>
      <c r="W40" s="34">
        <f t="shared" si="9"/>
        <v>99</v>
      </c>
      <c r="X40" s="69">
        <f t="shared" si="10"/>
        <v>-0.28260869565217389</v>
      </c>
      <c r="Y40" s="69">
        <f t="shared" si="11"/>
        <v>-0.59090909090909094</v>
      </c>
    </row>
    <row r="41" spans="3:25">
      <c r="C41" s="66" t="s">
        <v>123</v>
      </c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</row>
    <row r="42" spans="3:25">
      <c r="C42" s="54" t="s">
        <v>17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</row>
    <row r="43" spans="3:2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</row>
    <row r="44" spans="3:25"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3:25"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</row>
    <row r="46" spans="3:25"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</row>
    <row r="47" spans="3:25"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</row>
    <row r="48" spans="3:25"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</row>
    <row r="49" spans="3:25"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</row>
    <row r="50" spans="3:25"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</row>
    <row r="51" spans="3:25"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</row>
    <row r="52" spans="3:25"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</row>
    <row r="53" spans="3:25"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</row>
    <row r="54" spans="3:25"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</row>
    <row r="55" spans="3:25"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</row>
    <row r="56" spans="3:25"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</row>
    <row r="57" spans="3:25"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</row>
    <row r="58" spans="3:25"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</row>
    <row r="59" spans="3:25"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  <row r="60" spans="3:25"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</row>
    <row r="61" spans="3:25"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</row>
    <row r="62" spans="3:25"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</row>
    <row r="63" spans="3:25"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</row>
    <row r="64" spans="3:25"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</row>
    <row r="65" spans="3:25"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</row>
    <row r="66" spans="3:25"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</row>
    <row r="67" spans="3:25"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</row>
    <row r="68" spans="3:25"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</row>
    <row r="69" spans="3:25"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</row>
    <row r="70" spans="3:25"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</row>
    <row r="71" spans="3:25"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</row>
    <row r="72" spans="3:25"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</row>
  </sheetData>
  <mergeCells count="23">
    <mergeCell ref="D5:F5"/>
    <mergeCell ref="R6:R7"/>
    <mergeCell ref="U6:V6"/>
    <mergeCell ref="W6:W7"/>
    <mergeCell ref="C5:C7"/>
    <mergeCell ref="N5:N7"/>
    <mergeCell ref="O5:O7"/>
    <mergeCell ref="P5:R5"/>
    <mergeCell ref="S5:S7"/>
    <mergeCell ref="T5:T7"/>
    <mergeCell ref="U5:W5"/>
    <mergeCell ref="D6:E6"/>
    <mergeCell ref="F6:F7"/>
    <mergeCell ref="G6:H6"/>
    <mergeCell ref="I6:I7"/>
    <mergeCell ref="K6:L6"/>
    <mergeCell ref="G5:I5"/>
    <mergeCell ref="J5:J7"/>
    <mergeCell ref="K5:M5"/>
    <mergeCell ref="X5:X7"/>
    <mergeCell ref="Y5:Y7"/>
    <mergeCell ref="M6:M7"/>
    <mergeCell ref="P6:Q6"/>
  </mergeCell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CE0E1-15D2-4B49-9C0C-F99D3CC252C6}">
  <dimension ref="C1:L12"/>
  <sheetViews>
    <sheetView workbookViewId="0"/>
  </sheetViews>
  <sheetFormatPr defaultColWidth="8.875" defaultRowHeight="12"/>
  <cols>
    <col min="1" max="2" width="8.875" style="94"/>
    <col min="3" max="3" width="14.5" style="94" customWidth="1"/>
    <col min="4" max="4" width="29.125" style="94" customWidth="1"/>
    <col min="5" max="5" width="34.5" style="94" customWidth="1"/>
    <col min="6" max="16384" width="8.875" style="94"/>
  </cols>
  <sheetData>
    <row r="1" spans="3:12" s="147" customFormat="1"/>
    <row r="4" spans="3:12" ht="12.75">
      <c r="C4" s="88" t="s">
        <v>34</v>
      </c>
      <c r="D4" s="92"/>
      <c r="E4" s="93"/>
      <c r="F4" s="93"/>
      <c r="G4" s="93"/>
      <c r="H4" s="93"/>
      <c r="I4" s="93"/>
      <c r="J4" s="93"/>
      <c r="K4" s="93"/>
    </row>
    <row r="5" spans="3:12">
      <c r="C5" s="185" t="s">
        <v>35</v>
      </c>
      <c r="D5" s="185"/>
      <c r="E5" s="39" t="s">
        <v>36</v>
      </c>
      <c r="F5" s="39" t="s">
        <v>37</v>
      </c>
      <c r="G5" s="39" t="s">
        <v>38</v>
      </c>
      <c r="H5" s="39" t="s">
        <v>39</v>
      </c>
      <c r="I5" s="39" t="s">
        <v>40</v>
      </c>
      <c r="J5" s="39" t="s">
        <v>41</v>
      </c>
      <c r="K5" s="39" t="s">
        <v>0</v>
      </c>
    </row>
    <row r="6" spans="3:12" ht="42" customHeight="1">
      <c r="C6" s="191" t="s">
        <v>42</v>
      </c>
      <c r="D6" s="148" t="s">
        <v>43</v>
      </c>
      <c r="E6" s="95" t="s">
        <v>46</v>
      </c>
      <c r="F6" s="86">
        <v>3815</v>
      </c>
      <c r="G6" s="86">
        <v>10880</v>
      </c>
      <c r="H6" s="86">
        <v>23853</v>
      </c>
      <c r="I6" s="86">
        <v>5030</v>
      </c>
      <c r="J6" s="86">
        <v>2615</v>
      </c>
      <c r="K6" s="86">
        <v>46193</v>
      </c>
      <c r="L6" s="2"/>
    </row>
    <row r="7" spans="3:12" ht="24">
      <c r="C7" s="191"/>
      <c r="D7" s="148" t="s">
        <v>44</v>
      </c>
      <c r="E7" s="95" t="s">
        <v>45</v>
      </c>
      <c r="F7" s="86">
        <v>2043</v>
      </c>
      <c r="G7" s="86">
        <v>5144</v>
      </c>
      <c r="H7" s="86">
        <v>8850</v>
      </c>
      <c r="I7" s="86">
        <v>3245</v>
      </c>
      <c r="J7" s="86">
        <v>505</v>
      </c>
      <c r="K7" s="86">
        <v>19796</v>
      </c>
      <c r="L7" s="2"/>
    </row>
    <row r="8" spans="3:12" ht="24">
      <c r="C8" s="191"/>
      <c r="D8" s="148" t="s">
        <v>47</v>
      </c>
      <c r="E8" s="189" t="s">
        <v>51</v>
      </c>
      <c r="F8" s="86">
        <v>5267</v>
      </c>
      <c r="G8" s="86">
        <v>9776</v>
      </c>
      <c r="H8" s="86">
        <v>13808</v>
      </c>
      <c r="I8" s="86">
        <v>7511</v>
      </c>
      <c r="J8" s="86">
        <v>697</v>
      </c>
      <c r="K8" s="86">
        <v>37059</v>
      </c>
      <c r="L8" s="2"/>
    </row>
    <row r="9" spans="3:12" ht="24">
      <c r="C9" s="191"/>
      <c r="D9" s="148" t="s">
        <v>48</v>
      </c>
      <c r="E9" s="189"/>
      <c r="F9" s="86">
        <v>5456</v>
      </c>
      <c r="G9" s="86">
        <v>10211</v>
      </c>
      <c r="H9" s="86">
        <v>12907</v>
      </c>
      <c r="I9" s="86">
        <v>1058</v>
      </c>
      <c r="J9" s="86">
        <v>693</v>
      </c>
      <c r="K9" s="86">
        <v>30325</v>
      </c>
      <c r="L9" s="2"/>
    </row>
    <row r="10" spans="3:12" ht="24">
      <c r="C10" s="191"/>
      <c r="D10" s="148" t="s">
        <v>49</v>
      </c>
      <c r="E10" s="189"/>
      <c r="F10" s="86">
        <v>5667</v>
      </c>
      <c r="G10" s="86">
        <v>8212</v>
      </c>
      <c r="H10" s="86">
        <v>6327</v>
      </c>
      <c r="I10" s="86">
        <v>4652</v>
      </c>
      <c r="J10" s="86">
        <v>690</v>
      </c>
      <c r="K10" s="86">
        <v>25548</v>
      </c>
      <c r="L10" s="2"/>
    </row>
    <row r="11" spans="3:12" ht="24">
      <c r="C11" s="192"/>
      <c r="D11" s="149" t="s">
        <v>50</v>
      </c>
      <c r="E11" s="190"/>
      <c r="F11" s="87">
        <v>5622</v>
      </c>
      <c r="G11" s="87">
        <v>9733</v>
      </c>
      <c r="H11" s="87">
        <v>16697</v>
      </c>
      <c r="I11" s="87">
        <v>4881</v>
      </c>
      <c r="J11" s="87">
        <v>754</v>
      </c>
      <c r="K11" s="87">
        <v>37687</v>
      </c>
      <c r="L11" s="2"/>
    </row>
    <row r="12" spans="3:12">
      <c r="C12" s="94" t="s">
        <v>52</v>
      </c>
    </row>
  </sheetData>
  <mergeCells count="3">
    <mergeCell ref="E8:E11"/>
    <mergeCell ref="C6:C11"/>
    <mergeCell ref="C5:D5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45CAF-683D-4E0E-A89C-F107871D1901}">
  <dimension ref="C1:H34"/>
  <sheetViews>
    <sheetView zoomScale="90" zoomScaleNormal="90" workbookViewId="0"/>
  </sheetViews>
  <sheetFormatPr defaultColWidth="8.875" defaultRowHeight="12"/>
  <cols>
    <col min="1" max="2" width="8.875" style="16"/>
    <col min="3" max="3" width="20.5" style="16" customWidth="1"/>
    <col min="4" max="16384" width="8.875" style="16"/>
  </cols>
  <sheetData>
    <row r="1" spans="3:8" s="138" customFormat="1"/>
    <row r="4" spans="3:8" ht="21" customHeight="1">
      <c r="C4" s="17" t="s">
        <v>90</v>
      </c>
      <c r="D4" s="84"/>
      <c r="E4" s="84"/>
      <c r="F4" s="84"/>
      <c r="G4" s="84"/>
      <c r="H4" s="84"/>
    </row>
    <row r="5" spans="3:8" ht="21" customHeight="1">
      <c r="C5" s="72" t="s">
        <v>139</v>
      </c>
      <c r="D5" s="39">
        <v>2013</v>
      </c>
      <c r="E5" s="39">
        <v>2014</v>
      </c>
      <c r="F5" s="39">
        <v>2015</v>
      </c>
      <c r="G5" s="39">
        <v>2016</v>
      </c>
      <c r="H5" s="39">
        <v>2017</v>
      </c>
    </row>
    <row r="6" spans="3:8" ht="21" customHeight="1">
      <c r="C6" s="19" t="s">
        <v>80</v>
      </c>
      <c r="D6" s="86">
        <v>407</v>
      </c>
      <c r="E6" s="86">
        <v>511</v>
      </c>
      <c r="F6" s="86">
        <v>404</v>
      </c>
      <c r="G6" s="86">
        <v>424</v>
      </c>
      <c r="H6" s="86">
        <v>931</v>
      </c>
    </row>
    <row r="7" spans="3:8" ht="21" customHeight="1">
      <c r="C7" s="19" t="s">
        <v>74</v>
      </c>
      <c r="D7" s="86">
        <v>215</v>
      </c>
      <c r="E7" s="86">
        <v>213</v>
      </c>
      <c r="F7" s="86">
        <v>228</v>
      </c>
      <c r="G7" s="86">
        <v>289</v>
      </c>
      <c r="H7" s="86">
        <v>235</v>
      </c>
    </row>
    <row r="8" spans="3:8" ht="21" customHeight="1">
      <c r="C8" s="19" t="s">
        <v>60</v>
      </c>
      <c r="D8" s="86">
        <v>139</v>
      </c>
      <c r="E8" s="86">
        <v>127</v>
      </c>
      <c r="F8" s="86">
        <v>102</v>
      </c>
      <c r="G8" s="86">
        <v>198</v>
      </c>
      <c r="H8" s="86">
        <v>211</v>
      </c>
    </row>
    <row r="9" spans="3:8" ht="21" customHeight="1">
      <c r="C9" s="19" t="s">
        <v>82</v>
      </c>
      <c r="D9" s="86">
        <v>98</v>
      </c>
      <c r="E9" s="86">
        <v>206</v>
      </c>
      <c r="F9" s="86">
        <v>320</v>
      </c>
      <c r="G9" s="86">
        <v>354</v>
      </c>
      <c r="H9" s="86">
        <v>158</v>
      </c>
    </row>
    <row r="10" spans="3:8" ht="21" customHeight="1">
      <c r="C10" s="19" t="s">
        <v>72</v>
      </c>
      <c r="D10" s="86">
        <v>644</v>
      </c>
      <c r="E10" s="86">
        <v>685</v>
      </c>
      <c r="F10" s="86">
        <v>639</v>
      </c>
      <c r="G10" s="86">
        <v>621</v>
      </c>
      <c r="H10" s="86">
        <v>703</v>
      </c>
    </row>
    <row r="11" spans="3:8" ht="21" customHeight="1">
      <c r="C11" s="19" t="s">
        <v>78</v>
      </c>
      <c r="D11" s="86">
        <v>1131</v>
      </c>
      <c r="E11" s="86">
        <v>989</v>
      </c>
      <c r="F11" s="86">
        <v>1083</v>
      </c>
      <c r="G11" s="86">
        <v>856</v>
      </c>
      <c r="H11" s="86">
        <v>935</v>
      </c>
    </row>
    <row r="12" spans="3:8" ht="21" customHeight="1">
      <c r="C12" s="19" t="s">
        <v>63</v>
      </c>
      <c r="D12" s="86">
        <v>842</v>
      </c>
      <c r="E12" s="86">
        <v>1080</v>
      </c>
      <c r="F12" s="86">
        <v>1014</v>
      </c>
      <c r="G12" s="86">
        <v>981</v>
      </c>
      <c r="H12" s="86">
        <v>798</v>
      </c>
    </row>
    <row r="13" spans="3:8" ht="21" customHeight="1">
      <c r="C13" s="19" t="s">
        <v>61</v>
      </c>
      <c r="D13" s="86">
        <v>917</v>
      </c>
      <c r="E13" s="86">
        <v>991</v>
      </c>
      <c r="F13" s="86">
        <v>1204</v>
      </c>
      <c r="G13" s="86">
        <v>1123</v>
      </c>
      <c r="H13" s="86">
        <v>945</v>
      </c>
    </row>
    <row r="14" spans="3:8" ht="21" customHeight="1">
      <c r="C14" s="19" t="s">
        <v>64</v>
      </c>
      <c r="D14" s="86">
        <v>368</v>
      </c>
      <c r="E14" s="86">
        <v>418</v>
      </c>
      <c r="F14" s="86">
        <v>482</v>
      </c>
      <c r="G14" s="86">
        <v>477</v>
      </c>
      <c r="H14" s="86">
        <v>387</v>
      </c>
    </row>
    <row r="15" spans="3:8" ht="21" customHeight="1">
      <c r="C15" s="19" t="s">
        <v>84</v>
      </c>
      <c r="D15" s="86">
        <v>125</v>
      </c>
      <c r="E15" s="86">
        <v>190</v>
      </c>
      <c r="F15" s="86">
        <v>216</v>
      </c>
      <c r="G15" s="86">
        <v>276</v>
      </c>
      <c r="H15" s="86">
        <v>317</v>
      </c>
    </row>
    <row r="16" spans="3:8" ht="21" customHeight="1">
      <c r="C16" s="19" t="s">
        <v>71</v>
      </c>
      <c r="D16" s="86">
        <v>1592</v>
      </c>
      <c r="E16" s="86">
        <v>1853</v>
      </c>
      <c r="F16" s="86">
        <v>1963</v>
      </c>
      <c r="G16" s="86">
        <v>1964</v>
      </c>
      <c r="H16" s="86">
        <v>1839</v>
      </c>
    </row>
    <row r="17" spans="3:8" ht="21" customHeight="1">
      <c r="C17" s="19" t="s">
        <v>66</v>
      </c>
      <c r="D17" s="86">
        <v>227</v>
      </c>
      <c r="E17" s="86">
        <v>230</v>
      </c>
      <c r="F17" s="86">
        <v>265</v>
      </c>
      <c r="G17" s="86">
        <v>301</v>
      </c>
      <c r="H17" s="86">
        <v>39</v>
      </c>
    </row>
    <row r="18" spans="3:8" ht="21" customHeight="1">
      <c r="C18" s="19" t="s">
        <v>65</v>
      </c>
      <c r="D18" s="86">
        <v>156</v>
      </c>
      <c r="E18" s="86">
        <v>130</v>
      </c>
      <c r="F18" s="86">
        <v>142</v>
      </c>
      <c r="G18" s="86">
        <v>142</v>
      </c>
      <c r="H18" s="86">
        <v>122</v>
      </c>
    </row>
    <row r="19" spans="3:8" ht="21" customHeight="1">
      <c r="C19" s="19" t="s">
        <v>81</v>
      </c>
      <c r="D19" s="86">
        <v>377</v>
      </c>
      <c r="E19" s="86">
        <v>362</v>
      </c>
      <c r="F19" s="86">
        <v>362</v>
      </c>
      <c r="G19" s="86">
        <v>475</v>
      </c>
      <c r="H19" s="86">
        <v>411</v>
      </c>
    </row>
    <row r="20" spans="3:8" ht="21" customHeight="1">
      <c r="C20" s="19" t="s">
        <v>76</v>
      </c>
      <c r="D20" s="86">
        <v>562</v>
      </c>
      <c r="E20" s="86">
        <v>582</v>
      </c>
      <c r="F20" s="86">
        <v>679</v>
      </c>
      <c r="G20" s="86">
        <v>603</v>
      </c>
      <c r="H20" s="86">
        <v>545</v>
      </c>
    </row>
    <row r="21" spans="3:8" ht="21" customHeight="1">
      <c r="C21" s="19" t="s">
        <v>75</v>
      </c>
      <c r="D21" s="86">
        <v>1708</v>
      </c>
      <c r="E21" s="86">
        <v>1605</v>
      </c>
      <c r="F21" s="86">
        <v>1532</v>
      </c>
      <c r="G21" s="86">
        <v>1615</v>
      </c>
      <c r="H21" s="86">
        <v>1246</v>
      </c>
    </row>
    <row r="22" spans="3:8" ht="21" customHeight="1">
      <c r="C22" s="19" t="s">
        <v>85</v>
      </c>
      <c r="D22" s="86">
        <v>165</v>
      </c>
      <c r="E22" s="86">
        <v>152</v>
      </c>
      <c r="F22" s="86">
        <v>194</v>
      </c>
      <c r="G22" s="86">
        <v>269</v>
      </c>
      <c r="H22" s="86">
        <v>295</v>
      </c>
    </row>
    <row r="23" spans="3:8" ht="21" customHeight="1">
      <c r="C23" s="19" t="s">
        <v>69</v>
      </c>
      <c r="D23" s="86">
        <v>1015</v>
      </c>
      <c r="E23" s="86">
        <v>999</v>
      </c>
      <c r="F23" s="86">
        <v>968</v>
      </c>
      <c r="G23" s="86">
        <v>1062</v>
      </c>
      <c r="H23" s="86">
        <v>902</v>
      </c>
    </row>
    <row r="24" spans="3:8" ht="21" customHeight="1">
      <c r="C24" s="19" t="s">
        <v>70</v>
      </c>
      <c r="D24" s="86">
        <v>1293</v>
      </c>
      <c r="E24" s="86">
        <v>1655</v>
      </c>
      <c r="F24" s="86">
        <v>2235</v>
      </c>
      <c r="G24" s="86">
        <v>2293</v>
      </c>
      <c r="H24" s="86">
        <v>1931</v>
      </c>
    </row>
    <row r="25" spans="3:8" ht="21" customHeight="1">
      <c r="C25" s="19" t="s">
        <v>77</v>
      </c>
      <c r="D25" s="86">
        <v>100</v>
      </c>
      <c r="E25" s="86">
        <v>188</v>
      </c>
      <c r="F25" s="86">
        <v>141</v>
      </c>
      <c r="G25" s="86">
        <v>192</v>
      </c>
      <c r="H25" s="86">
        <v>1606</v>
      </c>
    </row>
    <row r="26" spans="3:8" ht="21" customHeight="1">
      <c r="C26" s="19" t="s">
        <v>59</v>
      </c>
      <c r="D26" s="86">
        <v>237</v>
      </c>
      <c r="E26" s="86">
        <v>213</v>
      </c>
      <c r="F26" s="86">
        <v>207</v>
      </c>
      <c r="G26" s="86">
        <v>189</v>
      </c>
      <c r="H26" s="86">
        <v>315</v>
      </c>
    </row>
    <row r="27" spans="3:8" ht="21" customHeight="1">
      <c r="C27" s="19" t="s">
        <v>79</v>
      </c>
      <c r="D27" s="86">
        <v>171</v>
      </c>
      <c r="E27" s="86">
        <v>37</v>
      </c>
      <c r="F27" s="86">
        <v>57</v>
      </c>
      <c r="G27" s="86">
        <v>99</v>
      </c>
      <c r="H27" s="86">
        <v>100</v>
      </c>
    </row>
    <row r="28" spans="3:8" ht="21" customHeight="1">
      <c r="C28" s="19" t="s">
        <v>67</v>
      </c>
      <c r="D28" s="86">
        <v>991</v>
      </c>
      <c r="E28" s="86">
        <v>1183</v>
      </c>
      <c r="F28" s="86">
        <v>1291</v>
      </c>
      <c r="G28" s="86">
        <v>1348</v>
      </c>
      <c r="H28" s="86">
        <v>1269</v>
      </c>
    </row>
    <row r="29" spans="3:8" ht="21" customHeight="1">
      <c r="C29" s="19" t="s">
        <v>68</v>
      </c>
      <c r="D29" s="86">
        <v>363</v>
      </c>
      <c r="E29" s="86">
        <v>294</v>
      </c>
      <c r="F29" s="86">
        <v>316</v>
      </c>
      <c r="G29" s="86">
        <v>304</v>
      </c>
      <c r="H29" s="86">
        <v>340</v>
      </c>
    </row>
    <row r="30" spans="3:8" ht="21" customHeight="1">
      <c r="C30" s="19" t="s">
        <v>73</v>
      </c>
      <c r="D30" s="86">
        <v>131</v>
      </c>
      <c r="E30" s="86">
        <v>164</v>
      </c>
      <c r="F30" s="86">
        <v>764</v>
      </c>
      <c r="G30" s="86">
        <v>296</v>
      </c>
      <c r="H30" s="86">
        <v>264</v>
      </c>
    </row>
    <row r="31" spans="3:8" ht="21" customHeight="1">
      <c r="C31" s="19" t="s">
        <v>62</v>
      </c>
      <c r="D31" s="86">
        <v>9614</v>
      </c>
      <c r="E31" s="86">
        <v>10211</v>
      </c>
      <c r="F31" s="86">
        <v>9918</v>
      </c>
      <c r="G31" s="86">
        <v>9572</v>
      </c>
      <c r="H31" s="86">
        <v>9021</v>
      </c>
    </row>
    <row r="32" spans="3:8" ht="21" customHeight="1">
      <c r="C32" s="19" t="s">
        <v>83</v>
      </c>
      <c r="D32" s="86">
        <v>137</v>
      </c>
      <c r="E32" s="86">
        <v>160</v>
      </c>
      <c r="F32" s="86">
        <v>142</v>
      </c>
      <c r="G32" s="86">
        <v>127</v>
      </c>
      <c r="H32" s="86">
        <v>144</v>
      </c>
    </row>
    <row r="33" spans="3:8" ht="21" customHeight="1">
      <c r="C33" s="25" t="s">
        <v>0</v>
      </c>
      <c r="D33" s="87">
        <v>23725</v>
      </c>
      <c r="E33" s="87">
        <v>25428</v>
      </c>
      <c r="F33" s="87">
        <v>26868</v>
      </c>
      <c r="G33" s="87">
        <v>26450</v>
      </c>
      <c r="H33" s="87">
        <v>26109</v>
      </c>
    </row>
    <row r="34" spans="3:8">
      <c r="C34" s="21" t="s">
        <v>122</v>
      </c>
      <c r="D34" s="23"/>
      <c r="E34" s="23"/>
      <c r="F34" s="23"/>
      <c r="G34" s="23"/>
      <c r="H34" s="23"/>
    </row>
  </sheetData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5889F-B428-470F-9D63-C65B4B7DC11C}">
  <dimension ref="C1:J9"/>
  <sheetViews>
    <sheetView workbookViewId="0"/>
  </sheetViews>
  <sheetFormatPr defaultColWidth="8.875" defaultRowHeight="12"/>
  <cols>
    <col min="1" max="2" width="8.875" style="16"/>
    <col min="3" max="3" width="16.875" style="16" customWidth="1"/>
    <col min="4" max="8" width="9.375" style="16" customWidth="1"/>
    <col min="9" max="9" width="9.5" style="16" customWidth="1"/>
    <col min="10" max="16384" width="8.875" style="16"/>
  </cols>
  <sheetData>
    <row r="1" spans="3:10" s="138" customFormat="1"/>
    <row r="4" spans="3:10" ht="12.75">
      <c r="C4" s="88" t="s">
        <v>53</v>
      </c>
      <c r="D4" s="89"/>
      <c r="E4" s="89"/>
      <c r="F4" s="89"/>
      <c r="G4" s="89"/>
      <c r="H4" s="89"/>
      <c r="I4" s="89"/>
      <c r="J4" s="55"/>
    </row>
    <row r="5" spans="3:10">
      <c r="C5" s="67" t="s">
        <v>54</v>
      </c>
      <c r="D5" s="39">
        <v>2012</v>
      </c>
      <c r="E5" s="39">
        <v>2013</v>
      </c>
      <c r="F5" s="39">
        <v>2014</v>
      </c>
      <c r="G5" s="39">
        <v>2015</v>
      </c>
      <c r="H5" s="39">
        <v>2016</v>
      </c>
      <c r="I5" s="39">
        <v>2017</v>
      </c>
      <c r="J5" s="55"/>
    </row>
    <row r="6" spans="3:10" ht="36">
      <c r="C6" s="90" t="s">
        <v>55</v>
      </c>
      <c r="D6" s="13">
        <v>65249</v>
      </c>
      <c r="E6" s="13">
        <v>67963</v>
      </c>
      <c r="F6" s="13">
        <v>67356</v>
      </c>
      <c r="G6" s="13">
        <v>66843</v>
      </c>
      <c r="H6" s="13">
        <v>67759</v>
      </c>
      <c r="I6" s="13">
        <v>117207</v>
      </c>
      <c r="J6" s="55"/>
    </row>
    <row r="7" spans="3:10" ht="48">
      <c r="C7" s="90" t="s">
        <v>56</v>
      </c>
      <c r="D7" s="13">
        <v>20532</v>
      </c>
      <c r="E7" s="13">
        <v>23066</v>
      </c>
      <c r="F7" s="13">
        <v>23066</v>
      </c>
      <c r="G7" s="13">
        <v>26868</v>
      </c>
      <c r="H7" s="13">
        <v>26450</v>
      </c>
      <c r="I7" s="13">
        <v>26109</v>
      </c>
      <c r="J7" s="55"/>
    </row>
    <row r="8" spans="3:10">
      <c r="C8" s="91" t="s">
        <v>57</v>
      </c>
      <c r="D8" s="87">
        <v>3.18</v>
      </c>
      <c r="E8" s="87">
        <v>2.95</v>
      </c>
      <c r="F8" s="87">
        <v>2.95</v>
      </c>
      <c r="G8" s="87">
        <v>2.4900000000000002</v>
      </c>
      <c r="H8" s="87">
        <v>2.56</v>
      </c>
      <c r="I8" s="87">
        <v>4.49</v>
      </c>
      <c r="J8" s="55"/>
    </row>
    <row r="9" spans="3:10">
      <c r="C9" s="83" t="s">
        <v>58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54EA0-D753-421A-B425-6EB2F8A6E255}">
  <sheetPr>
    <tabColor theme="2"/>
  </sheetPr>
  <dimension ref="A1"/>
  <sheetViews>
    <sheetView workbookViewId="0">
      <selection sqref="A1:XFD1048576"/>
    </sheetView>
  </sheetViews>
  <sheetFormatPr defaultColWidth="8.875" defaultRowHeight="14.25"/>
  <cols>
    <col min="1" max="16384" width="8.875" style="96"/>
  </cols>
  <sheetData/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E03D6-0744-4561-87DD-D50F56F68FD8}">
  <dimension ref="C1:P13"/>
  <sheetViews>
    <sheetView workbookViewId="0"/>
  </sheetViews>
  <sheetFormatPr defaultColWidth="8.875" defaultRowHeight="12"/>
  <cols>
    <col min="1" max="2" width="8.875" style="16"/>
    <col min="3" max="3" width="25.375" style="16" customWidth="1"/>
    <col min="4" max="6" width="9.125" style="16" customWidth="1"/>
    <col min="7" max="7" width="8.25" style="16" customWidth="1"/>
    <col min="8" max="16384" width="8.875" style="16"/>
  </cols>
  <sheetData>
    <row r="1" spans="3:16" s="138" customFormat="1"/>
    <row r="4" spans="3:16" ht="12.75">
      <c r="C4" s="17" t="s">
        <v>105</v>
      </c>
    </row>
    <row r="5" spans="3:16">
      <c r="C5" s="76" t="s">
        <v>100</v>
      </c>
      <c r="D5" s="76" t="s">
        <v>104</v>
      </c>
      <c r="E5" s="76" t="s">
        <v>103</v>
      </c>
      <c r="F5" s="76" t="s">
        <v>102</v>
      </c>
      <c r="G5" s="76">
        <v>2017</v>
      </c>
      <c r="H5" s="76" t="s">
        <v>102</v>
      </c>
    </row>
    <row r="6" spans="3:16">
      <c r="C6" s="77" t="s">
        <v>95</v>
      </c>
      <c r="D6" s="78">
        <v>13953</v>
      </c>
      <c r="E6" s="78">
        <v>23346</v>
      </c>
      <c r="F6" s="79">
        <f>E6*100/E11</f>
        <v>22.26503266415526</v>
      </c>
      <c r="G6" s="78">
        <v>9393</v>
      </c>
      <c r="H6" s="79">
        <f>G6*100/G11</f>
        <v>35.976100195334944</v>
      </c>
    </row>
    <row r="7" spans="3:16">
      <c r="C7" s="80" t="s">
        <v>96</v>
      </c>
      <c r="D7" s="78">
        <v>17558</v>
      </c>
      <c r="E7" s="78">
        <v>23519</v>
      </c>
      <c r="F7" s="79">
        <f>E7*100/E11</f>
        <v>22.430022411902151</v>
      </c>
      <c r="G7" s="78">
        <v>5961</v>
      </c>
      <c r="H7" s="79">
        <f>G7*100/G11</f>
        <v>22.831207629553028</v>
      </c>
      <c r="I7" s="81"/>
      <c r="J7" s="81"/>
      <c r="K7" s="81"/>
      <c r="L7" s="81"/>
      <c r="M7" s="81"/>
      <c r="N7" s="81"/>
      <c r="O7" s="81"/>
      <c r="P7" s="81"/>
    </row>
    <row r="8" spans="3:16">
      <c r="C8" s="77" t="s">
        <v>97</v>
      </c>
      <c r="D8" s="78">
        <v>36270</v>
      </c>
      <c r="E8" s="78">
        <v>44223</v>
      </c>
      <c r="F8" s="79">
        <f>E8*100/E11</f>
        <v>42.175385055552908</v>
      </c>
      <c r="G8" s="78">
        <v>7953</v>
      </c>
      <c r="H8" s="79">
        <f>G8*100/G11</f>
        <v>30.460760657244627</v>
      </c>
      <c r="I8" s="81"/>
      <c r="K8" s="81"/>
      <c r="L8" s="82"/>
      <c r="M8" s="81"/>
      <c r="N8" s="81"/>
      <c r="O8" s="81"/>
      <c r="P8" s="81"/>
    </row>
    <row r="9" spans="3:16">
      <c r="C9" s="77" t="s">
        <v>98</v>
      </c>
      <c r="D9" s="78">
        <v>9939</v>
      </c>
      <c r="E9" s="78">
        <v>12518</v>
      </c>
      <c r="F9" s="79">
        <f>E9*100/E11</f>
        <v>11.938391111534976</v>
      </c>
      <c r="G9" s="78">
        <v>2579</v>
      </c>
      <c r="H9" s="79">
        <f>G9*100/G11</f>
        <v>9.8778199088436942</v>
      </c>
      <c r="I9" s="81"/>
      <c r="J9" s="81"/>
      <c r="K9" s="81"/>
      <c r="L9" s="82"/>
      <c r="M9" s="81"/>
      <c r="N9" s="81"/>
      <c r="O9" s="81"/>
      <c r="P9" s="81"/>
    </row>
    <row r="10" spans="3:16">
      <c r="C10" s="77" t="s">
        <v>99</v>
      </c>
      <c r="D10" s="78">
        <v>1006</v>
      </c>
      <c r="E10" s="78">
        <v>1118</v>
      </c>
      <c r="F10" s="79">
        <f>E10*100/E11</f>
        <v>1.0662343235897191</v>
      </c>
      <c r="G10" s="78">
        <v>112</v>
      </c>
      <c r="H10" s="79">
        <f>G10*100/G11</f>
        <v>0.42897085296257997</v>
      </c>
      <c r="I10" s="81"/>
      <c r="K10" s="81"/>
      <c r="L10" s="82"/>
      <c r="M10" s="81"/>
      <c r="N10" s="81"/>
      <c r="O10" s="81"/>
      <c r="P10" s="81"/>
    </row>
    <row r="11" spans="3:16">
      <c r="C11" s="77" t="s">
        <v>0</v>
      </c>
      <c r="D11" s="78">
        <v>78746</v>
      </c>
      <c r="E11" s="78">
        <v>104855</v>
      </c>
      <c r="F11" s="79">
        <v>100</v>
      </c>
      <c r="G11" s="78">
        <v>26109</v>
      </c>
      <c r="H11" s="79">
        <v>100</v>
      </c>
      <c r="K11" s="81"/>
      <c r="L11" s="82"/>
    </row>
    <row r="12" spans="3:16">
      <c r="C12" s="83" t="s">
        <v>101</v>
      </c>
      <c r="H12" s="82"/>
      <c r="K12" s="81"/>
      <c r="L12" s="82"/>
    </row>
    <row r="13" spans="3:16">
      <c r="K13" s="81"/>
    </row>
  </sheetData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C12E5-B4F3-4CFE-97D6-F7B2382B8FC5}">
  <dimension ref="C1:AA17"/>
  <sheetViews>
    <sheetView workbookViewId="0"/>
  </sheetViews>
  <sheetFormatPr defaultColWidth="8.875" defaultRowHeight="12"/>
  <cols>
    <col min="1" max="2" width="8.875" style="16"/>
    <col min="3" max="3" width="17.875" style="16" customWidth="1"/>
    <col min="4" max="13" width="9.625" style="16" customWidth="1"/>
    <col min="14" max="14" width="9.375" style="16" customWidth="1"/>
    <col min="15" max="16" width="9.625" style="16" customWidth="1"/>
    <col min="17" max="17" width="9.375" style="16" customWidth="1"/>
    <col min="18" max="19" width="9.625" style="16" customWidth="1"/>
    <col min="20" max="20" width="9.375" style="16" customWidth="1"/>
    <col min="21" max="22" width="9.625" style="16" customWidth="1"/>
    <col min="23" max="23" width="9.375" style="16" customWidth="1"/>
    <col min="24" max="25" width="9.625" style="16" customWidth="1"/>
    <col min="26" max="26" width="9.375" style="16" customWidth="1"/>
    <col min="27" max="27" width="9.625" style="16" customWidth="1"/>
    <col min="28" max="16384" width="8.875" style="16"/>
  </cols>
  <sheetData>
    <row r="1" spans="3:27" s="138" customFormat="1"/>
    <row r="4" spans="3:27" ht="12.75">
      <c r="C4" s="17" t="s">
        <v>15</v>
      </c>
    </row>
    <row r="5" spans="3:27">
      <c r="C5" s="24"/>
      <c r="D5" s="170">
        <v>2014</v>
      </c>
      <c r="E5" s="170"/>
      <c r="F5" s="170"/>
      <c r="G5" s="170">
        <v>2015</v>
      </c>
      <c r="H5" s="170"/>
      <c r="I5" s="170"/>
      <c r="J5" s="170">
        <v>2016</v>
      </c>
      <c r="K5" s="170"/>
      <c r="L5" s="170"/>
      <c r="M5" s="170">
        <v>2017</v>
      </c>
      <c r="N5" s="170"/>
      <c r="O5" s="170"/>
      <c r="P5" s="170">
        <v>2018</v>
      </c>
      <c r="Q5" s="170"/>
      <c r="R5" s="170"/>
      <c r="S5" s="170">
        <v>2019</v>
      </c>
      <c r="T5" s="170"/>
      <c r="U5" s="170"/>
      <c r="V5" s="170">
        <v>2020</v>
      </c>
      <c r="W5" s="170"/>
      <c r="X5" s="170"/>
      <c r="Y5" s="170">
        <v>2021</v>
      </c>
      <c r="Z5" s="170"/>
      <c r="AA5" s="170"/>
    </row>
    <row r="6" spans="3:27">
      <c r="C6" s="18"/>
      <c r="D6" s="18" t="s">
        <v>1</v>
      </c>
      <c r="E6" s="18" t="s">
        <v>2</v>
      </c>
      <c r="F6" s="18" t="s">
        <v>0</v>
      </c>
      <c r="G6" s="18" t="s">
        <v>1</v>
      </c>
      <c r="H6" s="18" t="s">
        <v>2</v>
      </c>
      <c r="I6" s="18" t="s">
        <v>0</v>
      </c>
      <c r="J6" s="18" t="s">
        <v>1</v>
      </c>
      <c r="K6" s="18" t="s">
        <v>2</v>
      </c>
      <c r="L6" s="18" t="s">
        <v>0</v>
      </c>
      <c r="M6" s="18" t="s">
        <v>1</v>
      </c>
      <c r="N6" s="18" t="s">
        <v>2</v>
      </c>
      <c r="O6" s="18" t="s">
        <v>0</v>
      </c>
      <c r="P6" s="18" t="s">
        <v>1</v>
      </c>
      <c r="Q6" s="18" t="s">
        <v>2</v>
      </c>
      <c r="R6" s="18" t="s">
        <v>0</v>
      </c>
      <c r="S6" s="18" t="s">
        <v>1</v>
      </c>
      <c r="T6" s="18" t="s">
        <v>2</v>
      </c>
      <c r="U6" s="18" t="s">
        <v>0</v>
      </c>
      <c r="V6" s="18" t="s">
        <v>1</v>
      </c>
      <c r="W6" s="18" t="s">
        <v>2</v>
      </c>
      <c r="X6" s="18" t="s">
        <v>0</v>
      </c>
      <c r="Y6" s="18" t="s">
        <v>1</v>
      </c>
      <c r="Z6" s="18" t="s">
        <v>2</v>
      </c>
      <c r="AA6" s="18" t="s">
        <v>0</v>
      </c>
    </row>
    <row r="7" spans="3:27">
      <c r="C7" s="19" t="s">
        <v>3</v>
      </c>
      <c r="D7" s="20">
        <v>150330</v>
      </c>
      <c r="E7" s="20">
        <v>7855</v>
      </c>
      <c r="F7" s="20">
        <f>SUM(D7:E7)</f>
        <v>158185</v>
      </c>
      <c r="G7" s="20">
        <v>131941</v>
      </c>
      <c r="H7" s="20">
        <v>7870</v>
      </c>
      <c r="I7" s="20">
        <f>SUM(G7:H7)</f>
        <v>139811</v>
      </c>
      <c r="J7" s="20">
        <v>158339</v>
      </c>
      <c r="K7" s="20">
        <v>7948</v>
      </c>
      <c r="L7" s="20">
        <f>SUM(J7:K7)</f>
        <v>166287</v>
      </c>
      <c r="M7" s="20">
        <v>164438</v>
      </c>
      <c r="N7" s="20">
        <v>7496</v>
      </c>
      <c r="O7" s="20">
        <f>SUM(M7:N7)</f>
        <v>171934</v>
      </c>
      <c r="P7" s="20">
        <v>171819</v>
      </c>
      <c r="Q7" s="20">
        <v>7228</v>
      </c>
      <c r="R7" s="20">
        <f>SUM(P7:Q7)</f>
        <v>179047</v>
      </c>
      <c r="S7" s="20">
        <v>167105</v>
      </c>
      <c r="T7" s="20">
        <v>7093</v>
      </c>
      <c r="U7" s="20">
        <f>SUM(S7:T7)</f>
        <v>174198</v>
      </c>
      <c r="V7" s="20">
        <v>150169</v>
      </c>
      <c r="W7" s="20">
        <v>7119</v>
      </c>
      <c r="X7" s="20">
        <f>SUM(V7:W7)</f>
        <v>157288</v>
      </c>
      <c r="Y7" s="20">
        <v>140889</v>
      </c>
      <c r="Z7" s="20">
        <v>6659</v>
      </c>
      <c r="AA7" s="20">
        <f>SUM(Y7:Z7)</f>
        <v>147548</v>
      </c>
    </row>
    <row r="8" spans="3:27">
      <c r="C8" s="19" t="s">
        <v>4</v>
      </c>
      <c r="D8" s="20">
        <v>124240</v>
      </c>
      <c r="E8" s="20">
        <v>6879</v>
      </c>
      <c r="F8" s="20">
        <f t="shared" ref="F8:F11" si="0">SUM(D8:E8)</f>
        <v>131119</v>
      </c>
      <c r="G8" s="20">
        <v>112098</v>
      </c>
      <c r="H8" s="20">
        <v>6786</v>
      </c>
      <c r="I8" s="20">
        <f t="shared" ref="I8:I11" si="1">SUM(G8:H8)</f>
        <v>118884</v>
      </c>
      <c r="J8" s="20">
        <v>127246</v>
      </c>
      <c r="K8" s="20">
        <v>6680</v>
      </c>
      <c r="L8" s="20">
        <f t="shared" ref="L8:L11" si="2">SUM(J8:K8)</f>
        <v>133926</v>
      </c>
      <c r="M8" s="20">
        <v>136436</v>
      </c>
      <c r="N8" s="20">
        <v>6692</v>
      </c>
      <c r="O8" s="20">
        <f t="shared" ref="O8:O11" si="3">SUM(M8:N8)</f>
        <v>143128</v>
      </c>
      <c r="P8" s="20">
        <v>144455</v>
      </c>
      <c r="Q8" s="20">
        <v>6345</v>
      </c>
      <c r="R8" s="20">
        <f t="shared" ref="R8:R10" si="4">SUM(P8:Q8)</f>
        <v>150800</v>
      </c>
      <c r="S8" s="20">
        <v>154067</v>
      </c>
      <c r="T8" s="20">
        <v>6767</v>
      </c>
      <c r="U8" s="20">
        <f t="shared" ref="U8:U15" si="5">SUM(S8:T8)</f>
        <v>160834</v>
      </c>
      <c r="V8" s="20">
        <v>156279</v>
      </c>
      <c r="W8" s="20">
        <v>7478</v>
      </c>
      <c r="X8" s="20">
        <f t="shared" ref="X8:X15" si="6">SUM(V8:W8)</f>
        <v>163757</v>
      </c>
      <c r="Y8" s="20">
        <v>158783</v>
      </c>
      <c r="Z8" s="20">
        <v>7865</v>
      </c>
      <c r="AA8" s="20">
        <f t="shared" ref="AA8:AA15" si="7">SUM(Y8:Z8)</f>
        <v>166648</v>
      </c>
    </row>
    <row r="9" spans="3:27">
      <c r="C9" s="19" t="s">
        <v>5</v>
      </c>
      <c r="D9" s="20">
        <v>94167</v>
      </c>
      <c r="E9" s="20">
        <v>5320</v>
      </c>
      <c r="F9" s="20">
        <f t="shared" si="0"/>
        <v>99487</v>
      </c>
      <c r="G9" s="20">
        <v>87246</v>
      </c>
      <c r="H9" s="20">
        <v>5187</v>
      </c>
      <c r="I9" s="20">
        <f t="shared" si="1"/>
        <v>92433</v>
      </c>
      <c r="J9" s="20">
        <v>96310</v>
      </c>
      <c r="K9" s="20">
        <v>5543</v>
      </c>
      <c r="L9" s="20">
        <f t="shared" si="2"/>
        <v>101853</v>
      </c>
      <c r="M9" s="20">
        <v>108084</v>
      </c>
      <c r="N9" s="20">
        <v>5776</v>
      </c>
      <c r="O9" s="20">
        <f t="shared" si="3"/>
        <v>113860</v>
      </c>
      <c r="P9" s="20">
        <v>116128</v>
      </c>
      <c r="Q9" s="20">
        <v>5451</v>
      </c>
      <c r="R9" s="20">
        <f t="shared" si="4"/>
        <v>121579</v>
      </c>
      <c r="S9" s="20">
        <v>123529</v>
      </c>
      <c r="T9" s="20">
        <v>6060</v>
      </c>
      <c r="U9" s="20">
        <f t="shared" si="5"/>
        <v>129589</v>
      </c>
      <c r="V9" s="20">
        <v>127450</v>
      </c>
      <c r="W9" s="20">
        <v>6656</v>
      </c>
      <c r="X9" s="20">
        <f t="shared" si="6"/>
        <v>134106</v>
      </c>
      <c r="Y9" s="20">
        <v>130950</v>
      </c>
      <c r="Z9" s="20">
        <v>6759</v>
      </c>
      <c r="AA9" s="20">
        <f t="shared" si="7"/>
        <v>137709</v>
      </c>
    </row>
    <row r="10" spans="3:27">
      <c r="C10" s="19" t="s">
        <v>6</v>
      </c>
      <c r="D10" s="20">
        <v>89258</v>
      </c>
      <c r="E10" s="20">
        <v>6342</v>
      </c>
      <c r="F10" s="20">
        <f t="shared" si="0"/>
        <v>95600</v>
      </c>
      <c r="G10" s="20">
        <v>85938</v>
      </c>
      <c r="H10" s="20">
        <v>6212</v>
      </c>
      <c r="I10" s="20">
        <f t="shared" si="1"/>
        <v>92150</v>
      </c>
      <c r="J10" s="20">
        <v>100869</v>
      </c>
      <c r="K10" s="20">
        <v>7233</v>
      </c>
      <c r="L10" s="20">
        <f t="shared" si="2"/>
        <v>108102</v>
      </c>
      <c r="M10" s="20">
        <v>112540</v>
      </c>
      <c r="N10" s="20">
        <v>7185</v>
      </c>
      <c r="O10" s="20">
        <f t="shared" si="3"/>
        <v>119725</v>
      </c>
      <c r="P10" s="20">
        <v>121204</v>
      </c>
      <c r="Q10" s="20">
        <v>7168</v>
      </c>
      <c r="R10" s="20">
        <f t="shared" si="4"/>
        <v>128372</v>
      </c>
      <c r="S10" s="20">
        <v>138707</v>
      </c>
      <c r="T10" s="20">
        <v>8312</v>
      </c>
      <c r="U10" s="20">
        <f t="shared" si="5"/>
        <v>147019</v>
      </c>
      <c r="V10" s="20">
        <v>149291</v>
      </c>
      <c r="W10" s="20">
        <v>9076</v>
      </c>
      <c r="X10" s="20">
        <f t="shared" si="6"/>
        <v>158367</v>
      </c>
      <c r="Y10" s="20">
        <v>159645</v>
      </c>
      <c r="Z10" s="20">
        <v>9530</v>
      </c>
      <c r="AA10" s="20">
        <f t="shared" si="7"/>
        <v>169175</v>
      </c>
    </row>
    <row r="11" spans="3:27">
      <c r="C11" s="19" t="s">
        <v>7</v>
      </c>
      <c r="D11" s="20">
        <v>32731</v>
      </c>
      <c r="E11" s="20">
        <v>2722</v>
      </c>
      <c r="F11" s="20">
        <f t="shared" si="0"/>
        <v>35453</v>
      </c>
      <c r="G11" s="20">
        <v>30812</v>
      </c>
      <c r="H11" s="20">
        <v>2695</v>
      </c>
      <c r="I11" s="20">
        <f t="shared" si="1"/>
        <v>33507</v>
      </c>
      <c r="J11" s="20">
        <v>35380</v>
      </c>
      <c r="K11" s="20">
        <v>3037</v>
      </c>
      <c r="L11" s="20">
        <f t="shared" si="2"/>
        <v>38417</v>
      </c>
      <c r="M11" s="20">
        <v>41497</v>
      </c>
      <c r="N11" s="20">
        <v>3342</v>
      </c>
      <c r="O11" s="20">
        <f t="shared" si="3"/>
        <v>44839</v>
      </c>
      <c r="P11" s="20">
        <v>42548</v>
      </c>
      <c r="Q11" s="20">
        <v>3071</v>
      </c>
      <c r="R11" s="20">
        <f>SUM(P11:Q11)</f>
        <v>45619</v>
      </c>
      <c r="S11" s="20">
        <v>49929</v>
      </c>
      <c r="T11" s="20">
        <v>3767</v>
      </c>
      <c r="U11" s="20">
        <f t="shared" si="5"/>
        <v>53696</v>
      </c>
      <c r="V11" s="20">
        <v>55984</v>
      </c>
      <c r="W11" s="20">
        <v>4021</v>
      </c>
      <c r="X11" s="20">
        <f t="shared" si="6"/>
        <v>60005</v>
      </c>
      <c r="Y11" s="20">
        <v>61159</v>
      </c>
      <c r="Z11" s="20">
        <v>3960</v>
      </c>
      <c r="AA11" s="20">
        <f t="shared" si="7"/>
        <v>65119</v>
      </c>
    </row>
    <row r="12" spans="3:27">
      <c r="C12" s="19" t="s">
        <v>8</v>
      </c>
      <c r="D12" s="20" t="s">
        <v>11</v>
      </c>
      <c r="E12" s="20" t="s">
        <v>11</v>
      </c>
      <c r="F12" s="20" t="s">
        <v>11</v>
      </c>
      <c r="G12" s="20" t="s">
        <v>11</v>
      </c>
      <c r="H12" s="20" t="s">
        <v>11</v>
      </c>
      <c r="I12" s="20" t="s">
        <v>11</v>
      </c>
      <c r="J12" s="20" t="s">
        <v>11</v>
      </c>
      <c r="K12" s="20" t="s">
        <v>11</v>
      </c>
      <c r="L12" s="20" t="s">
        <v>11</v>
      </c>
      <c r="M12" s="20" t="s">
        <v>11</v>
      </c>
      <c r="N12" s="20" t="s">
        <v>11</v>
      </c>
      <c r="O12" s="20" t="s">
        <v>11</v>
      </c>
      <c r="P12" s="20" t="s">
        <v>11</v>
      </c>
      <c r="Q12" s="20" t="s">
        <v>11</v>
      </c>
      <c r="R12" s="20" t="s">
        <v>11</v>
      </c>
      <c r="S12" s="20" t="s">
        <v>11</v>
      </c>
      <c r="T12" s="20" t="s">
        <v>11</v>
      </c>
      <c r="U12" s="20" t="s">
        <v>11</v>
      </c>
      <c r="V12" s="20" t="s">
        <v>11</v>
      </c>
      <c r="W12" s="20" t="s">
        <v>11</v>
      </c>
      <c r="X12" s="20" t="s">
        <v>11</v>
      </c>
      <c r="Y12" s="20" t="s">
        <v>11</v>
      </c>
      <c r="Z12" s="20" t="s">
        <v>11</v>
      </c>
      <c r="AA12" s="20" t="s">
        <v>11</v>
      </c>
    </row>
    <row r="13" spans="3:27">
      <c r="C13" s="19" t="s">
        <v>10</v>
      </c>
      <c r="D13" s="20">
        <v>4652</v>
      </c>
      <c r="E13" s="20">
        <v>337</v>
      </c>
      <c r="F13" s="20">
        <f>SUM(D13:E13)</f>
        <v>4989</v>
      </c>
      <c r="G13" s="20">
        <v>4481</v>
      </c>
      <c r="H13" s="20">
        <v>316</v>
      </c>
      <c r="I13" s="20">
        <f>SUM(G13:H13)</f>
        <v>4797</v>
      </c>
      <c r="J13" s="20">
        <v>5440</v>
      </c>
      <c r="K13" s="20">
        <v>332</v>
      </c>
      <c r="L13" s="20">
        <f>SUM(J13:K13)</f>
        <v>5772</v>
      </c>
      <c r="M13" s="20">
        <v>6426</v>
      </c>
      <c r="N13" s="20">
        <v>346</v>
      </c>
      <c r="O13" s="20">
        <f>SUM(M13:N13)</f>
        <v>6772</v>
      </c>
      <c r="P13" s="20">
        <v>6456</v>
      </c>
      <c r="Q13" s="20">
        <v>359</v>
      </c>
      <c r="R13" s="20">
        <f>SUM(P13:Q13)</f>
        <v>6815</v>
      </c>
      <c r="S13" s="20">
        <v>8192</v>
      </c>
      <c r="T13" s="20">
        <v>486</v>
      </c>
      <c r="U13" s="20">
        <f t="shared" si="5"/>
        <v>8678</v>
      </c>
      <c r="V13" s="20">
        <v>9281</v>
      </c>
      <c r="W13" s="20">
        <v>530</v>
      </c>
      <c r="X13" s="20">
        <f t="shared" si="6"/>
        <v>9811</v>
      </c>
      <c r="Y13" s="20">
        <v>10129</v>
      </c>
      <c r="Z13" s="20">
        <v>562</v>
      </c>
      <c r="AA13" s="20">
        <f t="shared" si="7"/>
        <v>10691</v>
      </c>
    </row>
    <row r="14" spans="3:27">
      <c r="C14" s="19" t="s">
        <v>12</v>
      </c>
      <c r="D14" s="20">
        <v>637</v>
      </c>
      <c r="E14" s="20">
        <v>14</v>
      </c>
      <c r="F14" s="20">
        <f t="shared" ref="F14:F15" si="8">SUM(D14:E14)</f>
        <v>651</v>
      </c>
      <c r="G14" s="20">
        <v>666</v>
      </c>
      <c r="H14" s="20">
        <v>24</v>
      </c>
      <c r="I14" s="20">
        <f t="shared" ref="I14:I15" si="9">SUM(G14:H14)</f>
        <v>690</v>
      </c>
      <c r="J14" s="20">
        <v>1090</v>
      </c>
      <c r="K14" s="20">
        <v>33</v>
      </c>
      <c r="L14" s="20">
        <f t="shared" ref="L14:L15" si="10">SUM(J14:K14)</f>
        <v>1123</v>
      </c>
      <c r="M14" s="20">
        <v>1037</v>
      </c>
      <c r="N14" s="20">
        <v>39</v>
      </c>
      <c r="O14" s="20">
        <f t="shared" ref="O14:O15" si="11">SUM(M14:N14)</f>
        <v>1076</v>
      </c>
      <c r="P14" s="20">
        <v>1253</v>
      </c>
      <c r="Q14" s="20">
        <v>31</v>
      </c>
      <c r="R14" s="20">
        <f t="shared" ref="R14:R15" si="12">SUM(P14:Q14)</f>
        <v>1284</v>
      </c>
      <c r="S14" s="20">
        <v>1546</v>
      </c>
      <c r="T14" s="20">
        <v>49</v>
      </c>
      <c r="U14" s="20">
        <f t="shared" si="5"/>
        <v>1595</v>
      </c>
      <c r="V14" s="20">
        <v>1767</v>
      </c>
      <c r="W14" s="20">
        <v>54</v>
      </c>
      <c r="X14" s="20">
        <f t="shared" si="6"/>
        <v>1821</v>
      </c>
      <c r="Y14" s="20">
        <v>2136</v>
      </c>
      <c r="Z14" s="20">
        <v>81</v>
      </c>
      <c r="AA14" s="20">
        <f t="shared" si="7"/>
        <v>2217</v>
      </c>
    </row>
    <row r="15" spans="3:27">
      <c r="C15" s="19" t="s">
        <v>9</v>
      </c>
      <c r="D15" s="20">
        <v>54950</v>
      </c>
      <c r="E15" s="20">
        <v>4324</v>
      </c>
      <c r="F15" s="20">
        <f t="shared" si="8"/>
        <v>59274</v>
      </c>
      <c r="G15" s="20">
        <v>172593</v>
      </c>
      <c r="H15" s="20">
        <v>8290</v>
      </c>
      <c r="I15" s="20">
        <f t="shared" si="9"/>
        <v>180883</v>
      </c>
      <c r="J15" s="20">
        <v>137960</v>
      </c>
      <c r="K15" s="20">
        <v>8945</v>
      </c>
      <c r="L15" s="20">
        <f t="shared" si="10"/>
        <v>146905</v>
      </c>
      <c r="M15" s="20">
        <v>96578</v>
      </c>
      <c r="N15" s="20">
        <v>6664</v>
      </c>
      <c r="O15" s="20">
        <f t="shared" si="11"/>
        <v>103242</v>
      </c>
      <c r="P15" s="20">
        <v>86139</v>
      </c>
      <c r="Q15" s="20">
        <v>5677</v>
      </c>
      <c r="R15" s="20">
        <f t="shared" si="12"/>
        <v>91816</v>
      </c>
      <c r="S15" s="20">
        <v>68005</v>
      </c>
      <c r="T15" s="20">
        <v>4395</v>
      </c>
      <c r="U15" s="20">
        <f t="shared" si="5"/>
        <v>72400</v>
      </c>
      <c r="V15" s="20">
        <v>115540</v>
      </c>
      <c r="W15" s="20">
        <v>6450</v>
      </c>
      <c r="X15" s="20">
        <f t="shared" si="6"/>
        <v>121990</v>
      </c>
      <c r="Y15" s="20">
        <v>118852</v>
      </c>
      <c r="Z15" s="20">
        <v>6864</v>
      </c>
      <c r="AA15" s="20">
        <f t="shared" si="7"/>
        <v>125716</v>
      </c>
    </row>
    <row r="16" spans="3:27" ht="15" customHeight="1">
      <c r="C16" s="25" t="s">
        <v>0</v>
      </c>
      <c r="D16" s="193">
        <v>584758</v>
      </c>
      <c r="E16" s="193"/>
      <c r="F16" s="193"/>
      <c r="G16" s="193">
        <v>663155</v>
      </c>
      <c r="H16" s="193"/>
      <c r="I16" s="193"/>
      <c r="J16" s="193">
        <v>702385</v>
      </c>
      <c r="K16" s="193"/>
      <c r="L16" s="193"/>
      <c r="M16" s="194">
        <v>704576</v>
      </c>
      <c r="N16" s="194"/>
      <c r="O16" s="194"/>
      <c r="P16" s="194">
        <v>725332</v>
      </c>
      <c r="Q16" s="194"/>
      <c r="R16" s="194"/>
      <c r="S16" s="194">
        <v>748009</v>
      </c>
      <c r="T16" s="194"/>
      <c r="U16" s="194"/>
      <c r="V16" s="194">
        <v>807145</v>
      </c>
      <c r="W16" s="194"/>
      <c r="X16" s="194"/>
      <c r="Y16" s="194">
        <v>824823</v>
      </c>
      <c r="Z16" s="194"/>
      <c r="AA16" s="194"/>
    </row>
    <row r="17" spans="3:27">
      <c r="C17" s="21" t="s">
        <v>16</v>
      </c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</sheetData>
  <mergeCells count="16">
    <mergeCell ref="J16:L16"/>
    <mergeCell ref="G16:I16"/>
    <mergeCell ref="D16:F16"/>
    <mergeCell ref="Y16:AA16"/>
    <mergeCell ref="V16:X16"/>
    <mergeCell ref="S16:U16"/>
    <mergeCell ref="P16:R16"/>
    <mergeCell ref="M16:O16"/>
    <mergeCell ref="P5:R5"/>
    <mergeCell ref="S5:U5"/>
    <mergeCell ref="V5:X5"/>
    <mergeCell ref="Y5:AA5"/>
    <mergeCell ref="D5:F5"/>
    <mergeCell ref="G5:I5"/>
    <mergeCell ref="J5:L5"/>
    <mergeCell ref="M5:O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7D4D1-8ACA-4767-B8E7-36186E3406FB}">
  <dimension ref="C1:Y43"/>
  <sheetViews>
    <sheetView workbookViewId="0"/>
  </sheetViews>
  <sheetFormatPr defaultColWidth="8.875" defaultRowHeight="12"/>
  <cols>
    <col min="1" max="2" width="8.875" style="16"/>
    <col min="3" max="3" width="18.875" style="41" customWidth="1"/>
    <col min="4" max="18" width="10.125" style="16" customWidth="1"/>
    <col min="19" max="20" width="10.125" style="111" customWidth="1"/>
    <col min="21" max="25" width="10.125" style="16" customWidth="1"/>
    <col min="26" max="16384" width="8.875" style="16"/>
  </cols>
  <sheetData>
    <row r="1" spans="3:25" s="138" customFormat="1">
      <c r="C1" s="137"/>
      <c r="S1" s="139"/>
      <c r="T1" s="139"/>
    </row>
    <row r="4" spans="3:25" ht="32.25" customHeight="1">
      <c r="C4" s="171" t="s">
        <v>125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</row>
    <row r="5" spans="3:25" ht="36.75" customHeight="1">
      <c r="C5" s="167" t="s">
        <v>124</v>
      </c>
      <c r="D5" s="170">
        <v>2017</v>
      </c>
      <c r="E5" s="170"/>
      <c r="F5" s="170"/>
      <c r="G5" s="170">
        <v>2018</v>
      </c>
      <c r="H5" s="170"/>
      <c r="I5" s="170"/>
      <c r="J5" s="167" t="s">
        <v>30</v>
      </c>
      <c r="K5" s="170">
        <v>2019</v>
      </c>
      <c r="L5" s="170"/>
      <c r="M5" s="170"/>
      <c r="N5" s="167" t="s">
        <v>29</v>
      </c>
      <c r="O5" s="167" t="s">
        <v>28</v>
      </c>
      <c r="P5" s="170">
        <v>2020</v>
      </c>
      <c r="Q5" s="170"/>
      <c r="R5" s="170"/>
      <c r="S5" s="172" t="s">
        <v>27</v>
      </c>
      <c r="T5" s="172" t="s">
        <v>26</v>
      </c>
      <c r="U5" s="167" t="s">
        <v>25</v>
      </c>
      <c r="V5" s="167"/>
      <c r="W5" s="167"/>
      <c r="X5" s="167" t="s">
        <v>24</v>
      </c>
      <c r="Y5" s="167" t="s">
        <v>23</v>
      </c>
    </row>
    <row r="6" spans="3:25" ht="12" customHeight="1">
      <c r="C6" s="168"/>
      <c r="D6" s="169" t="s">
        <v>22</v>
      </c>
      <c r="E6" s="169"/>
      <c r="F6" s="168" t="s">
        <v>21</v>
      </c>
      <c r="G6" s="169" t="s">
        <v>22</v>
      </c>
      <c r="H6" s="169"/>
      <c r="I6" s="168" t="s">
        <v>21</v>
      </c>
      <c r="J6" s="168"/>
      <c r="K6" s="169" t="s">
        <v>22</v>
      </c>
      <c r="L6" s="169"/>
      <c r="M6" s="168" t="s">
        <v>21</v>
      </c>
      <c r="N6" s="168"/>
      <c r="O6" s="168"/>
      <c r="P6" s="169" t="s">
        <v>22</v>
      </c>
      <c r="Q6" s="169"/>
      <c r="R6" s="168" t="s">
        <v>21</v>
      </c>
      <c r="S6" s="173"/>
      <c r="T6" s="173"/>
      <c r="U6" s="169" t="s">
        <v>22</v>
      </c>
      <c r="V6" s="169"/>
      <c r="W6" s="168" t="s">
        <v>21</v>
      </c>
      <c r="X6" s="168"/>
      <c r="Y6" s="168"/>
    </row>
    <row r="7" spans="3:25" ht="12" customHeight="1">
      <c r="C7" s="168"/>
      <c r="D7" s="110" t="s">
        <v>20</v>
      </c>
      <c r="E7" s="110" t="s">
        <v>19</v>
      </c>
      <c r="F7" s="169"/>
      <c r="G7" s="110" t="s">
        <v>20</v>
      </c>
      <c r="H7" s="110" t="s">
        <v>19</v>
      </c>
      <c r="I7" s="169"/>
      <c r="J7" s="168"/>
      <c r="K7" s="110" t="s">
        <v>20</v>
      </c>
      <c r="L7" s="110" t="s">
        <v>19</v>
      </c>
      <c r="M7" s="169"/>
      <c r="N7" s="168"/>
      <c r="O7" s="168"/>
      <c r="P7" s="110" t="s">
        <v>20</v>
      </c>
      <c r="Q7" s="110" t="s">
        <v>19</v>
      </c>
      <c r="R7" s="169"/>
      <c r="S7" s="173"/>
      <c r="T7" s="173"/>
      <c r="U7" s="110" t="s">
        <v>20</v>
      </c>
      <c r="V7" s="110" t="s">
        <v>19</v>
      </c>
      <c r="W7" s="169"/>
      <c r="X7" s="168"/>
      <c r="Y7" s="168"/>
    </row>
    <row r="8" spans="3:25" ht="18" customHeight="1">
      <c r="C8" s="43" t="s">
        <v>86</v>
      </c>
      <c r="D8" s="44">
        <v>11152</v>
      </c>
      <c r="E8" s="44">
        <v>24631</v>
      </c>
      <c r="F8" s="44">
        <f t="shared" ref="F8:F40" si="0">D8+E8</f>
        <v>35783</v>
      </c>
      <c r="G8" s="44">
        <v>9249</v>
      </c>
      <c r="H8" s="44">
        <v>21624</v>
      </c>
      <c r="I8" s="44">
        <f t="shared" ref="I8:I40" si="1">G8+H8</f>
        <v>30873</v>
      </c>
      <c r="J8" s="45">
        <f t="shared" ref="J8:J40" si="2">(I8-F8)/F8</f>
        <v>-0.13721599642288237</v>
      </c>
      <c r="K8" s="44">
        <v>6538</v>
      </c>
      <c r="L8" s="44">
        <v>16789</v>
      </c>
      <c r="M8" s="44">
        <f t="shared" ref="M8:M40" si="3">K8+L8</f>
        <v>23327</v>
      </c>
      <c r="N8" s="45">
        <f t="shared" ref="N8:N40" si="4">(M8-I8)/I8</f>
        <v>-0.24442069121886437</v>
      </c>
      <c r="O8" s="45">
        <f t="shared" ref="O8:O40" si="5">(M8-F8)/F8</f>
        <v>-0.34809825894978064</v>
      </c>
      <c r="P8" s="46">
        <v>6780</v>
      </c>
      <c r="Q8" s="46">
        <v>19034</v>
      </c>
      <c r="R8" s="44">
        <f t="shared" ref="R8:R40" si="6">P8+Q8</f>
        <v>25814</v>
      </c>
      <c r="S8" s="115">
        <f t="shared" ref="S8:S40" si="7">(R8-M8)/M8</f>
        <v>0.10661465254854889</v>
      </c>
      <c r="T8" s="115">
        <f t="shared" ref="T8:T40" si="8">(R8-F8)/F8</f>
        <v>-0.27859598133191738</v>
      </c>
      <c r="U8" s="46">
        <v>5071</v>
      </c>
      <c r="V8" s="46">
        <v>15377</v>
      </c>
      <c r="W8" s="44">
        <f t="shared" ref="W8:W40" si="9">U8+V8</f>
        <v>20448</v>
      </c>
      <c r="X8" s="115">
        <f t="shared" ref="X8:X40" si="10">(W8-R8)/R8</f>
        <v>-0.20787169752847293</v>
      </c>
      <c r="Y8" s="115">
        <f t="shared" ref="Y8:Y40" si="11">(W8-F8)/F8</f>
        <v>-0.42855545929631389</v>
      </c>
    </row>
    <row r="9" spans="3:25" ht="18" customHeight="1">
      <c r="C9" s="47" t="s">
        <v>37</v>
      </c>
      <c r="D9" s="48">
        <v>1258</v>
      </c>
      <c r="E9" s="48">
        <v>3300</v>
      </c>
      <c r="F9" s="48">
        <f t="shared" si="0"/>
        <v>4558</v>
      </c>
      <c r="G9" s="48">
        <v>1251</v>
      </c>
      <c r="H9" s="48">
        <v>3244</v>
      </c>
      <c r="I9" s="48">
        <f t="shared" si="1"/>
        <v>4495</v>
      </c>
      <c r="J9" s="49">
        <f t="shared" si="2"/>
        <v>-1.3821851689337429E-2</v>
      </c>
      <c r="K9" s="48">
        <v>994</v>
      </c>
      <c r="L9" s="48">
        <v>2616</v>
      </c>
      <c r="M9" s="48">
        <f t="shared" si="3"/>
        <v>3610</v>
      </c>
      <c r="N9" s="49">
        <f t="shared" si="4"/>
        <v>-0.19688542825361513</v>
      </c>
      <c r="O9" s="49">
        <f t="shared" si="5"/>
        <v>-0.20798595875383941</v>
      </c>
      <c r="P9" s="50">
        <v>814</v>
      </c>
      <c r="Q9" s="50">
        <v>2262</v>
      </c>
      <c r="R9" s="48">
        <f t="shared" si="6"/>
        <v>3076</v>
      </c>
      <c r="S9" s="116">
        <f t="shared" si="7"/>
        <v>-0.14792243767313018</v>
      </c>
      <c r="T9" s="116">
        <f t="shared" si="8"/>
        <v>-0.32514260640631854</v>
      </c>
      <c r="U9" s="50">
        <v>738</v>
      </c>
      <c r="V9" s="50">
        <v>2498</v>
      </c>
      <c r="W9" s="48">
        <f t="shared" si="9"/>
        <v>3236</v>
      </c>
      <c r="X9" s="116">
        <f t="shared" si="10"/>
        <v>5.2015604681404419E-2</v>
      </c>
      <c r="Y9" s="116">
        <f t="shared" si="11"/>
        <v>-0.29003949100482668</v>
      </c>
    </row>
    <row r="10" spans="3:25" ht="18" customHeight="1">
      <c r="C10" s="51" t="s">
        <v>59</v>
      </c>
      <c r="D10" s="13">
        <v>65</v>
      </c>
      <c r="E10" s="13">
        <v>163</v>
      </c>
      <c r="F10" s="13">
        <f t="shared" si="0"/>
        <v>228</v>
      </c>
      <c r="G10" s="13">
        <v>44</v>
      </c>
      <c r="H10" s="13">
        <v>140</v>
      </c>
      <c r="I10" s="13">
        <f t="shared" si="1"/>
        <v>184</v>
      </c>
      <c r="J10" s="52">
        <f t="shared" si="2"/>
        <v>-0.19298245614035087</v>
      </c>
      <c r="K10" s="13">
        <v>34</v>
      </c>
      <c r="L10" s="13">
        <v>120</v>
      </c>
      <c r="M10" s="13">
        <f t="shared" si="3"/>
        <v>154</v>
      </c>
      <c r="N10" s="52">
        <f t="shared" si="4"/>
        <v>-0.16304347826086957</v>
      </c>
      <c r="O10" s="52">
        <f t="shared" si="5"/>
        <v>-0.32456140350877194</v>
      </c>
      <c r="P10" s="53">
        <v>37</v>
      </c>
      <c r="Q10" s="53">
        <v>104</v>
      </c>
      <c r="R10" s="13">
        <f t="shared" si="6"/>
        <v>141</v>
      </c>
      <c r="S10" s="117">
        <f t="shared" si="7"/>
        <v>-8.4415584415584416E-2</v>
      </c>
      <c r="T10" s="117">
        <f t="shared" si="8"/>
        <v>-0.38157894736842107</v>
      </c>
      <c r="U10" s="53">
        <v>33</v>
      </c>
      <c r="V10" s="53">
        <v>150</v>
      </c>
      <c r="W10" s="13">
        <f t="shared" si="9"/>
        <v>183</v>
      </c>
      <c r="X10" s="117">
        <f t="shared" si="10"/>
        <v>0.2978723404255319</v>
      </c>
      <c r="Y10" s="117">
        <f t="shared" si="11"/>
        <v>-0.19736842105263158</v>
      </c>
    </row>
    <row r="11" spans="3:25" ht="18" customHeight="1">
      <c r="C11" s="51" t="s">
        <v>80</v>
      </c>
      <c r="D11" s="13">
        <v>107</v>
      </c>
      <c r="E11" s="13">
        <v>190</v>
      </c>
      <c r="F11" s="13">
        <f t="shared" si="0"/>
        <v>297</v>
      </c>
      <c r="G11" s="13">
        <v>78</v>
      </c>
      <c r="H11" s="13">
        <v>157</v>
      </c>
      <c r="I11" s="13">
        <f t="shared" si="1"/>
        <v>235</v>
      </c>
      <c r="J11" s="52">
        <f t="shared" si="2"/>
        <v>-0.20875420875420875</v>
      </c>
      <c r="K11" s="13">
        <v>54</v>
      </c>
      <c r="L11" s="13">
        <v>120</v>
      </c>
      <c r="M11" s="13">
        <f t="shared" si="3"/>
        <v>174</v>
      </c>
      <c r="N11" s="52">
        <f t="shared" si="4"/>
        <v>-0.25957446808510637</v>
      </c>
      <c r="O11" s="52">
        <f t="shared" si="5"/>
        <v>-0.41414141414141414</v>
      </c>
      <c r="P11" s="53">
        <v>56</v>
      </c>
      <c r="Q11" s="53">
        <v>108</v>
      </c>
      <c r="R11" s="13">
        <f t="shared" si="6"/>
        <v>164</v>
      </c>
      <c r="S11" s="117">
        <f t="shared" si="7"/>
        <v>-5.7471264367816091E-2</v>
      </c>
      <c r="T11" s="117">
        <f t="shared" si="8"/>
        <v>-0.44781144781144783</v>
      </c>
      <c r="U11" s="53">
        <v>32</v>
      </c>
      <c r="V11" s="53">
        <v>58</v>
      </c>
      <c r="W11" s="13">
        <f t="shared" si="9"/>
        <v>90</v>
      </c>
      <c r="X11" s="117">
        <f t="shared" si="10"/>
        <v>-0.45121951219512196</v>
      </c>
      <c r="Y11" s="117">
        <f t="shared" si="11"/>
        <v>-0.69696969696969702</v>
      </c>
    </row>
    <row r="12" spans="3:25" ht="18" customHeight="1">
      <c r="C12" s="51" t="s">
        <v>60</v>
      </c>
      <c r="D12" s="13">
        <v>222</v>
      </c>
      <c r="E12" s="13">
        <v>721</v>
      </c>
      <c r="F12" s="13">
        <f t="shared" si="0"/>
        <v>943</v>
      </c>
      <c r="G12" s="13">
        <v>227</v>
      </c>
      <c r="H12" s="13">
        <v>632</v>
      </c>
      <c r="I12" s="13">
        <f t="shared" si="1"/>
        <v>859</v>
      </c>
      <c r="J12" s="52">
        <f t="shared" si="2"/>
        <v>-8.9077412513255572E-2</v>
      </c>
      <c r="K12" s="13">
        <v>213</v>
      </c>
      <c r="L12" s="13">
        <v>704</v>
      </c>
      <c r="M12" s="13">
        <f t="shared" si="3"/>
        <v>917</v>
      </c>
      <c r="N12" s="52">
        <f t="shared" si="4"/>
        <v>6.7520372526193251E-2</v>
      </c>
      <c r="O12" s="52">
        <f t="shared" si="5"/>
        <v>-2.7571580063626724E-2</v>
      </c>
      <c r="P12" s="53">
        <v>183</v>
      </c>
      <c r="Q12" s="53">
        <v>542</v>
      </c>
      <c r="R12" s="13">
        <f t="shared" si="6"/>
        <v>725</v>
      </c>
      <c r="S12" s="117">
        <f t="shared" si="7"/>
        <v>-0.20937840785169029</v>
      </c>
      <c r="T12" s="117">
        <f t="shared" si="8"/>
        <v>-0.23117709437963946</v>
      </c>
      <c r="U12" s="53">
        <v>235</v>
      </c>
      <c r="V12" s="53">
        <v>739</v>
      </c>
      <c r="W12" s="13">
        <f t="shared" si="9"/>
        <v>974</v>
      </c>
      <c r="X12" s="117">
        <f t="shared" si="10"/>
        <v>0.34344827586206894</v>
      </c>
      <c r="Y12" s="117">
        <f t="shared" si="11"/>
        <v>3.2873806998939555E-2</v>
      </c>
    </row>
    <row r="13" spans="3:25" ht="18" customHeight="1">
      <c r="C13" s="51" t="s">
        <v>79</v>
      </c>
      <c r="D13" s="13">
        <v>32</v>
      </c>
      <c r="E13" s="13">
        <v>68</v>
      </c>
      <c r="F13" s="13">
        <f t="shared" si="0"/>
        <v>100</v>
      </c>
      <c r="G13" s="13">
        <v>78</v>
      </c>
      <c r="H13" s="13">
        <v>146</v>
      </c>
      <c r="I13" s="13">
        <f t="shared" si="1"/>
        <v>224</v>
      </c>
      <c r="J13" s="52">
        <f t="shared" si="2"/>
        <v>1.24</v>
      </c>
      <c r="K13" s="13">
        <v>29</v>
      </c>
      <c r="L13" s="13">
        <v>70</v>
      </c>
      <c r="M13" s="13">
        <f t="shared" si="3"/>
        <v>99</v>
      </c>
      <c r="N13" s="52">
        <f t="shared" si="4"/>
        <v>-0.5580357142857143</v>
      </c>
      <c r="O13" s="52">
        <f t="shared" si="5"/>
        <v>-0.01</v>
      </c>
      <c r="P13" s="53">
        <v>37</v>
      </c>
      <c r="Q13" s="53">
        <v>65</v>
      </c>
      <c r="R13" s="13">
        <f t="shared" si="6"/>
        <v>102</v>
      </c>
      <c r="S13" s="117">
        <f t="shared" si="7"/>
        <v>3.0303030303030304E-2</v>
      </c>
      <c r="T13" s="117">
        <f t="shared" si="8"/>
        <v>0.02</v>
      </c>
      <c r="U13" s="53">
        <v>20</v>
      </c>
      <c r="V13" s="53">
        <v>85</v>
      </c>
      <c r="W13" s="13">
        <f t="shared" si="9"/>
        <v>105</v>
      </c>
      <c r="X13" s="117">
        <f t="shared" si="10"/>
        <v>2.9411764705882353E-2</v>
      </c>
      <c r="Y13" s="117">
        <f t="shared" si="11"/>
        <v>0.05</v>
      </c>
    </row>
    <row r="14" spans="3:25" ht="18" customHeight="1">
      <c r="C14" s="51" t="s">
        <v>81</v>
      </c>
      <c r="D14" s="13">
        <v>674</v>
      </c>
      <c r="E14" s="13">
        <v>1777</v>
      </c>
      <c r="F14" s="13">
        <f t="shared" si="0"/>
        <v>2451</v>
      </c>
      <c r="G14" s="13">
        <v>649</v>
      </c>
      <c r="H14" s="13">
        <v>1769</v>
      </c>
      <c r="I14" s="13">
        <f t="shared" si="1"/>
        <v>2418</v>
      </c>
      <c r="J14" s="52">
        <f t="shared" si="2"/>
        <v>-1.346389228886169E-2</v>
      </c>
      <c r="K14" s="13">
        <v>495</v>
      </c>
      <c r="L14" s="13">
        <v>1296</v>
      </c>
      <c r="M14" s="13">
        <f t="shared" si="3"/>
        <v>1791</v>
      </c>
      <c r="N14" s="52">
        <f t="shared" si="4"/>
        <v>-0.25930521091811415</v>
      </c>
      <c r="O14" s="52">
        <f t="shared" si="5"/>
        <v>-0.26927784577723379</v>
      </c>
      <c r="P14" s="53">
        <v>370</v>
      </c>
      <c r="Q14" s="53">
        <v>1084</v>
      </c>
      <c r="R14" s="13">
        <f t="shared" si="6"/>
        <v>1454</v>
      </c>
      <c r="S14" s="117">
        <f t="shared" si="7"/>
        <v>-0.18816303740926857</v>
      </c>
      <c r="T14" s="117">
        <f t="shared" si="8"/>
        <v>-0.40677274581803347</v>
      </c>
      <c r="U14" s="53">
        <v>280</v>
      </c>
      <c r="V14" s="53">
        <v>1095</v>
      </c>
      <c r="W14" s="13">
        <f t="shared" si="9"/>
        <v>1375</v>
      </c>
      <c r="X14" s="117">
        <f t="shared" si="10"/>
        <v>-5.4332874828060526E-2</v>
      </c>
      <c r="Y14" s="117">
        <f t="shared" si="11"/>
        <v>-0.4390044879640963</v>
      </c>
    </row>
    <row r="15" spans="3:25" ht="18" customHeight="1">
      <c r="C15" s="51" t="s">
        <v>82</v>
      </c>
      <c r="D15" s="13">
        <v>70</v>
      </c>
      <c r="E15" s="13">
        <v>166</v>
      </c>
      <c r="F15" s="13">
        <f t="shared" si="0"/>
        <v>236</v>
      </c>
      <c r="G15" s="13">
        <v>98</v>
      </c>
      <c r="H15" s="13">
        <v>181</v>
      </c>
      <c r="I15" s="13">
        <f t="shared" si="1"/>
        <v>279</v>
      </c>
      <c r="J15" s="52">
        <f t="shared" si="2"/>
        <v>0.18220338983050846</v>
      </c>
      <c r="K15" s="13">
        <v>99</v>
      </c>
      <c r="L15" s="13">
        <v>152</v>
      </c>
      <c r="M15" s="13">
        <f t="shared" si="3"/>
        <v>251</v>
      </c>
      <c r="N15" s="52">
        <f t="shared" si="4"/>
        <v>-0.1003584229390681</v>
      </c>
      <c r="O15" s="52">
        <f t="shared" si="5"/>
        <v>6.3559322033898302E-2</v>
      </c>
      <c r="P15" s="53">
        <v>63</v>
      </c>
      <c r="Q15" s="53">
        <v>181</v>
      </c>
      <c r="R15" s="13">
        <f t="shared" si="6"/>
        <v>244</v>
      </c>
      <c r="S15" s="117">
        <f t="shared" si="7"/>
        <v>-2.7888446215139442E-2</v>
      </c>
      <c r="T15" s="117">
        <f t="shared" si="8"/>
        <v>3.3898305084745763E-2</v>
      </c>
      <c r="U15" s="53">
        <v>91</v>
      </c>
      <c r="V15" s="53">
        <v>206</v>
      </c>
      <c r="W15" s="13">
        <f t="shared" si="9"/>
        <v>297</v>
      </c>
      <c r="X15" s="117">
        <f t="shared" si="10"/>
        <v>0.21721311475409835</v>
      </c>
      <c r="Y15" s="117">
        <f t="shared" si="11"/>
        <v>0.25847457627118642</v>
      </c>
    </row>
    <row r="16" spans="3:25" ht="18" customHeight="1">
      <c r="C16" s="51" t="s">
        <v>83</v>
      </c>
      <c r="D16" s="13">
        <v>88</v>
      </c>
      <c r="E16" s="13">
        <v>215</v>
      </c>
      <c r="F16" s="13">
        <f t="shared" si="0"/>
        <v>303</v>
      </c>
      <c r="G16" s="13">
        <v>77</v>
      </c>
      <c r="H16" s="13">
        <v>219</v>
      </c>
      <c r="I16" s="13">
        <f t="shared" si="1"/>
        <v>296</v>
      </c>
      <c r="J16" s="52">
        <f t="shared" si="2"/>
        <v>-2.3102310231023101E-2</v>
      </c>
      <c r="K16" s="13">
        <v>70</v>
      </c>
      <c r="L16" s="13">
        <v>154</v>
      </c>
      <c r="M16" s="13">
        <f t="shared" si="3"/>
        <v>224</v>
      </c>
      <c r="N16" s="52">
        <f t="shared" si="4"/>
        <v>-0.24324324324324326</v>
      </c>
      <c r="O16" s="52">
        <f t="shared" si="5"/>
        <v>-0.26072607260726072</v>
      </c>
      <c r="P16" s="53">
        <v>68</v>
      </c>
      <c r="Q16" s="53">
        <v>178</v>
      </c>
      <c r="R16" s="13">
        <f t="shared" si="6"/>
        <v>246</v>
      </c>
      <c r="S16" s="117">
        <f t="shared" si="7"/>
        <v>9.8214285714285712E-2</v>
      </c>
      <c r="T16" s="117">
        <f t="shared" si="8"/>
        <v>-0.18811881188118812</v>
      </c>
      <c r="U16" s="53">
        <v>40</v>
      </c>
      <c r="V16" s="53">
        <v>165</v>
      </c>
      <c r="W16" s="13">
        <f t="shared" si="9"/>
        <v>205</v>
      </c>
      <c r="X16" s="117">
        <f t="shared" si="10"/>
        <v>-0.16666666666666666</v>
      </c>
      <c r="Y16" s="117">
        <f t="shared" si="11"/>
        <v>-0.32343234323432341</v>
      </c>
    </row>
    <row r="17" spans="3:25" ht="18" customHeight="1">
      <c r="C17" s="47" t="s">
        <v>38</v>
      </c>
      <c r="D17" s="48">
        <v>5216</v>
      </c>
      <c r="E17" s="48">
        <v>11222</v>
      </c>
      <c r="F17" s="48">
        <f t="shared" si="0"/>
        <v>16438</v>
      </c>
      <c r="G17" s="48">
        <v>4165</v>
      </c>
      <c r="H17" s="48">
        <v>9568</v>
      </c>
      <c r="I17" s="48">
        <f t="shared" si="1"/>
        <v>13733</v>
      </c>
      <c r="J17" s="49">
        <f t="shared" si="2"/>
        <v>-0.16455773208419516</v>
      </c>
      <c r="K17" s="48">
        <v>2899</v>
      </c>
      <c r="L17" s="48">
        <v>7288</v>
      </c>
      <c r="M17" s="48">
        <f t="shared" si="3"/>
        <v>10187</v>
      </c>
      <c r="N17" s="49">
        <f t="shared" si="4"/>
        <v>-0.25821015073181386</v>
      </c>
      <c r="O17" s="49">
        <f t="shared" si="5"/>
        <v>-0.38027740601046356</v>
      </c>
      <c r="P17" s="50">
        <v>3424</v>
      </c>
      <c r="Q17" s="50">
        <v>9221</v>
      </c>
      <c r="R17" s="48">
        <f t="shared" si="6"/>
        <v>12645</v>
      </c>
      <c r="S17" s="116">
        <f t="shared" si="7"/>
        <v>0.241287915971336</v>
      </c>
      <c r="T17" s="116">
        <f t="shared" si="8"/>
        <v>-0.23074583282637789</v>
      </c>
      <c r="U17" s="50">
        <v>2633</v>
      </c>
      <c r="V17" s="50">
        <v>7704</v>
      </c>
      <c r="W17" s="48">
        <f t="shared" si="9"/>
        <v>10337</v>
      </c>
      <c r="X17" s="116">
        <f t="shared" si="10"/>
        <v>-0.18252273625939106</v>
      </c>
      <c r="Y17" s="116">
        <f t="shared" si="11"/>
        <v>-0.37115220829784645</v>
      </c>
    </row>
    <row r="18" spans="3:25" ht="18" customHeight="1">
      <c r="C18" s="51" t="s">
        <v>84</v>
      </c>
      <c r="D18" s="13">
        <v>318</v>
      </c>
      <c r="E18" s="13">
        <v>794</v>
      </c>
      <c r="F18" s="13">
        <f t="shared" si="0"/>
        <v>1112</v>
      </c>
      <c r="G18" s="13">
        <v>263</v>
      </c>
      <c r="H18" s="13">
        <v>713</v>
      </c>
      <c r="I18" s="13">
        <f t="shared" si="1"/>
        <v>976</v>
      </c>
      <c r="J18" s="52">
        <f t="shared" si="2"/>
        <v>-0.1223021582733813</v>
      </c>
      <c r="K18" s="13">
        <v>211</v>
      </c>
      <c r="L18" s="13">
        <v>590</v>
      </c>
      <c r="M18" s="13">
        <f t="shared" si="3"/>
        <v>801</v>
      </c>
      <c r="N18" s="52">
        <f t="shared" si="4"/>
        <v>-0.17930327868852458</v>
      </c>
      <c r="O18" s="52">
        <f t="shared" si="5"/>
        <v>-0.27967625899280574</v>
      </c>
      <c r="P18" s="53">
        <v>293</v>
      </c>
      <c r="Q18" s="53">
        <v>720</v>
      </c>
      <c r="R18" s="13">
        <f t="shared" si="6"/>
        <v>1013</v>
      </c>
      <c r="S18" s="117">
        <f t="shared" si="7"/>
        <v>0.26466916354556802</v>
      </c>
      <c r="T18" s="117">
        <f t="shared" si="8"/>
        <v>-8.9028776978417268E-2</v>
      </c>
      <c r="U18" s="53">
        <v>228</v>
      </c>
      <c r="V18" s="53">
        <v>676</v>
      </c>
      <c r="W18" s="13">
        <f t="shared" si="9"/>
        <v>904</v>
      </c>
      <c r="X18" s="117">
        <f t="shared" si="10"/>
        <v>-0.10760118460019744</v>
      </c>
      <c r="Y18" s="117">
        <f t="shared" si="11"/>
        <v>-0.18705035971223022</v>
      </c>
    </row>
    <row r="19" spans="3:25" ht="18" customHeight="1">
      <c r="C19" s="51" t="s">
        <v>85</v>
      </c>
      <c r="D19" s="13">
        <v>90</v>
      </c>
      <c r="E19" s="13">
        <v>223</v>
      </c>
      <c r="F19" s="13">
        <f t="shared" si="0"/>
        <v>313</v>
      </c>
      <c r="G19" s="13">
        <v>74</v>
      </c>
      <c r="H19" s="13">
        <v>236</v>
      </c>
      <c r="I19" s="13">
        <f t="shared" si="1"/>
        <v>310</v>
      </c>
      <c r="J19" s="52">
        <f t="shared" si="2"/>
        <v>-9.5846645367412137E-3</v>
      </c>
      <c r="K19" s="13">
        <v>51</v>
      </c>
      <c r="L19" s="13">
        <v>192</v>
      </c>
      <c r="M19" s="13">
        <f t="shared" si="3"/>
        <v>243</v>
      </c>
      <c r="N19" s="52">
        <f t="shared" si="4"/>
        <v>-0.21612903225806451</v>
      </c>
      <c r="O19" s="52">
        <f t="shared" si="5"/>
        <v>-0.22364217252396165</v>
      </c>
      <c r="P19" s="53">
        <v>78</v>
      </c>
      <c r="Q19" s="53">
        <v>255</v>
      </c>
      <c r="R19" s="13">
        <f t="shared" si="6"/>
        <v>333</v>
      </c>
      <c r="S19" s="117">
        <f t="shared" si="7"/>
        <v>0.37037037037037035</v>
      </c>
      <c r="T19" s="117">
        <f t="shared" si="8"/>
        <v>6.3897763578274758E-2</v>
      </c>
      <c r="U19" s="53">
        <v>84</v>
      </c>
      <c r="V19" s="53">
        <v>278</v>
      </c>
      <c r="W19" s="13">
        <f t="shared" si="9"/>
        <v>362</v>
      </c>
      <c r="X19" s="117">
        <f t="shared" si="10"/>
        <v>8.7087087087087081E-2</v>
      </c>
      <c r="Y19" s="117">
        <f t="shared" si="11"/>
        <v>0.15654952076677317</v>
      </c>
    </row>
    <row r="20" spans="3:25" ht="18" customHeight="1">
      <c r="C20" s="51" t="s">
        <v>78</v>
      </c>
      <c r="D20" s="13">
        <v>1080</v>
      </c>
      <c r="E20" s="13">
        <v>2268</v>
      </c>
      <c r="F20" s="13">
        <f t="shared" si="0"/>
        <v>3348</v>
      </c>
      <c r="G20" s="13">
        <v>890</v>
      </c>
      <c r="H20" s="13">
        <v>1922</v>
      </c>
      <c r="I20" s="13">
        <f t="shared" si="1"/>
        <v>2812</v>
      </c>
      <c r="J20" s="52">
        <f t="shared" si="2"/>
        <v>-0.16009557945041816</v>
      </c>
      <c r="K20" s="13">
        <v>371</v>
      </c>
      <c r="L20" s="13">
        <v>914</v>
      </c>
      <c r="M20" s="13">
        <f t="shared" si="3"/>
        <v>1285</v>
      </c>
      <c r="N20" s="52">
        <f t="shared" si="4"/>
        <v>-0.5430298719772404</v>
      </c>
      <c r="O20" s="52">
        <f t="shared" si="5"/>
        <v>-0.6161887694145759</v>
      </c>
      <c r="P20" s="53">
        <v>646</v>
      </c>
      <c r="Q20" s="53">
        <v>1698</v>
      </c>
      <c r="R20" s="13">
        <f t="shared" si="6"/>
        <v>2344</v>
      </c>
      <c r="S20" s="117">
        <f t="shared" si="7"/>
        <v>0.824124513618677</v>
      </c>
      <c r="T20" s="117">
        <f t="shared" si="8"/>
        <v>-0.29988052568697732</v>
      </c>
      <c r="U20" s="53">
        <v>347</v>
      </c>
      <c r="V20" s="53">
        <v>979</v>
      </c>
      <c r="W20" s="13">
        <f t="shared" si="9"/>
        <v>1326</v>
      </c>
      <c r="X20" s="117">
        <f t="shared" si="10"/>
        <v>-0.43430034129692835</v>
      </c>
      <c r="Y20" s="117">
        <f t="shared" si="11"/>
        <v>-0.60394265232974909</v>
      </c>
    </row>
    <row r="21" spans="3:25" ht="18" customHeight="1">
      <c r="C21" s="51" t="s">
        <v>77</v>
      </c>
      <c r="D21" s="13">
        <v>432</v>
      </c>
      <c r="E21" s="13">
        <v>934</v>
      </c>
      <c r="F21" s="13">
        <f t="shared" si="0"/>
        <v>1366</v>
      </c>
      <c r="G21" s="13">
        <v>358</v>
      </c>
      <c r="H21" s="13">
        <v>709</v>
      </c>
      <c r="I21" s="13">
        <f t="shared" si="1"/>
        <v>1067</v>
      </c>
      <c r="J21" s="52">
        <f t="shared" si="2"/>
        <v>-0.21888726207906295</v>
      </c>
      <c r="K21" s="13">
        <v>226</v>
      </c>
      <c r="L21" s="13">
        <v>534</v>
      </c>
      <c r="M21" s="13">
        <f t="shared" si="3"/>
        <v>760</v>
      </c>
      <c r="N21" s="52">
        <f t="shared" si="4"/>
        <v>-0.28772258669165884</v>
      </c>
      <c r="O21" s="52">
        <f t="shared" si="5"/>
        <v>-0.44363103953147875</v>
      </c>
      <c r="P21" s="53">
        <v>185</v>
      </c>
      <c r="Q21" s="53">
        <v>612</v>
      </c>
      <c r="R21" s="13">
        <f t="shared" si="6"/>
        <v>797</v>
      </c>
      <c r="S21" s="117">
        <f t="shared" si="7"/>
        <v>4.8684210526315788E-2</v>
      </c>
      <c r="T21" s="117">
        <f t="shared" si="8"/>
        <v>-0.41654465592972184</v>
      </c>
      <c r="U21" s="53">
        <v>92</v>
      </c>
      <c r="V21" s="53">
        <v>422</v>
      </c>
      <c r="W21" s="13">
        <f t="shared" si="9"/>
        <v>514</v>
      </c>
      <c r="X21" s="117">
        <f t="shared" si="10"/>
        <v>-0.35508155583437895</v>
      </c>
      <c r="Y21" s="117">
        <f t="shared" si="11"/>
        <v>-0.62371888726207902</v>
      </c>
    </row>
    <row r="22" spans="3:25" ht="18" customHeight="1">
      <c r="C22" s="51" t="s">
        <v>76</v>
      </c>
      <c r="D22" s="13">
        <v>225</v>
      </c>
      <c r="E22" s="13">
        <v>484</v>
      </c>
      <c r="F22" s="13">
        <f t="shared" si="0"/>
        <v>709</v>
      </c>
      <c r="G22" s="13">
        <v>192</v>
      </c>
      <c r="H22" s="13">
        <v>460</v>
      </c>
      <c r="I22" s="13">
        <f t="shared" si="1"/>
        <v>652</v>
      </c>
      <c r="J22" s="52">
        <f t="shared" si="2"/>
        <v>-8.0394922425952045E-2</v>
      </c>
      <c r="K22" s="13">
        <v>123</v>
      </c>
      <c r="L22" s="13">
        <v>318</v>
      </c>
      <c r="M22" s="13">
        <f t="shared" si="3"/>
        <v>441</v>
      </c>
      <c r="N22" s="52">
        <f t="shared" si="4"/>
        <v>-0.32361963190184051</v>
      </c>
      <c r="O22" s="52">
        <f t="shared" si="5"/>
        <v>-0.37799717912552894</v>
      </c>
      <c r="P22" s="53">
        <v>138</v>
      </c>
      <c r="Q22" s="53">
        <v>389</v>
      </c>
      <c r="R22" s="13">
        <f t="shared" si="6"/>
        <v>527</v>
      </c>
      <c r="S22" s="117">
        <f t="shared" si="7"/>
        <v>0.19501133786848074</v>
      </c>
      <c r="T22" s="117">
        <f t="shared" si="8"/>
        <v>-0.25669957686882933</v>
      </c>
      <c r="U22" s="53">
        <v>120</v>
      </c>
      <c r="V22" s="53">
        <v>418</v>
      </c>
      <c r="W22" s="13">
        <f t="shared" si="9"/>
        <v>538</v>
      </c>
      <c r="X22" s="117">
        <f t="shared" si="10"/>
        <v>2.0872865275142316E-2</v>
      </c>
      <c r="Y22" s="117">
        <f t="shared" si="11"/>
        <v>-0.24118476727785615</v>
      </c>
    </row>
    <row r="23" spans="3:25" ht="18" customHeight="1">
      <c r="C23" s="51" t="s">
        <v>75</v>
      </c>
      <c r="D23" s="13">
        <v>962</v>
      </c>
      <c r="E23" s="13">
        <v>2205</v>
      </c>
      <c r="F23" s="13">
        <f t="shared" si="0"/>
        <v>3167</v>
      </c>
      <c r="G23" s="13">
        <v>673</v>
      </c>
      <c r="H23" s="13">
        <v>1596</v>
      </c>
      <c r="I23" s="13">
        <f t="shared" si="1"/>
        <v>2269</v>
      </c>
      <c r="J23" s="52">
        <f t="shared" si="2"/>
        <v>-0.28354910009472689</v>
      </c>
      <c r="K23" s="13">
        <v>550</v>
      </c>
      <c r="L23" s="13">
        <v>1332</v>
      </c>
      <c r="M23" s="13">
        <f t="shared" si="3"/>
        <v>1882</v>
      </c>
      <c r="N23" s="52">
        <f t="shared" si="4"/>
        <v>-0.17055971793741737</v>
      </c>
      <c r="O23" s="52">
        <f t="shared" si="5"/>
        <v>-0.40574676349857908</v>
      </c>
      <c r="P23" s="53">
        <v>546</v>
      </c>
      <c r="Q23" s="53">
        <v>1513</v>
      </c>
      <c r="R23" s="13">
        <f t="shared" si="6"/>
        <v>2059</v>
      </c>
      <c r="S23" s="117">
        <f t="shared" si="7"/>
        <v>9.4048884165781083E-2</v>
      </c>
      <c r="T23" s="117">
        <f t="shared" si="8"/>
        <v>-0.34985790969371644</v>
      </c>
      <c r="U23" s="53">
        <v>454</v>
      </c>
      <c r="V23" s="53">
        <v>1235</v>
      </c>
      <c r="W23" s="13">
        <f t="shared" si="9"/>
        <v>1689</v>
      </c>
      <c r="X23" s="117">
        <f t="shared" si="10"/>
        <v>-0.17969888295288974</v>
      </c>
      <c r="Y23" s="117">
        <f t="shared" si="11"/>
        <v>-0.46668771708241236</v>
      </c>
    </row>
    <row r="24" spans="3:25" ht="18" customHeight="1">
      <c r="C24" s="51" t="s">
        <v>74</v>
      </c>
      <c r="D24" s="13">
        <v>406</v>
      </c>
      <c r="E24" s="13">
        <v>728</v>
      </c>
      <c r="F24" s="13">
        <f t="shared" si="0"/>
        <v>1134</v>
      </c>
      <c r="G24" s="13">
        <v>279</v>
      </c>
      <c r="H24" s="13">
        <v>564</v>
      </c>
      <c r="I24" s="13">
        <f t="shared" si="1"/>
        <v>843</v>
      </c>
      <c r="J24" s="52">
        <f t="shared" si="2"/>
        <v>-0.25661375661375663</v>
      </c>
      <c r="K24" s="13">
        <v>188</v>
      </c>
      <c r="L24" s="13">
        <v>432</v>
      </c>
      <c r="M24" s="13">
        <f t="shared" si="3"/>
        <v>620</v>
      </c>
      <c r="N24" s="52">
        <f t="shared" si="4"/>
        <v>-0.26453143534994067</v>
      </c>
      <c r="O24" s="52">
        <f t="shared" si="5"/>
        <v>-0.4532627865961199</v>
      </c>
      <c r="P24" s="53">
        <v>221</v>
      </c>
      <c r="Q24" s="53">
        <v>539</v>
      </c>
      <c r="R24" s="13">
        <f t="shared" si="6"/>
        <v>760</v>
      </c>
      <c r="S24" s="117">
        <f t="shared" si="7"/>
        <v>0.22580645161290322</v>
      </c>
      <c r="T24" s="117">
        <f t="shared" si="8"/>
        <v>-0.32980599647266312</v>
      </c>
      <c r="U24" s="53">
        <v>173</v>
      </c>
      <c r="V24" s="53">
        <v>393</v>
      </c>
      <c r="W24" s="13">
        <f t="shared" si="9"/>
        <v>566</v>
      </c>
      <c r="X24" s="117">
        <f t="shared" si="10"/>
        <v>-0.25526315789473686</v>
      </c>
      <c r="Y24" s="117">
        <f t="shared" si="11"/>
        <v>-0.50088183421516752</v>
      </c>
    </row>
    <row r="25" spans="3:25" ht="18" customHeight="1">
      <c r="C25" s="51" t="s">
        <v>73</v>
      </c>
      <c r="D25" s="13">
        <v>217</v>
      </c>
      <c r="E25" s="13">
        <v>550</v>
      </c>
      <c r="F25" s="13">
        <f t="shared" si="0"/>
        <v>767</v>
      </c>
      <c r="G25" s="13">
        <v>170</v>
      </c>
      <c r="H25" s="13">
        <v>493</v>
      </c>
      <c r="I25" s="13">
        <f t="shared" si="1"/>
        <v>663</v>
      </c>
      <c r="J25" s="52">
        <f t="shared" si="2"/>
        <v>-0.13559322033898305</v>
      </c>
      <c r="K25" s="13">
        <v>136</v>
      </c>
      <c r="L25" s="13">
        <v>420</v>
      </c>
      <c r="M25" s="13">
        <f t="shared" si="3"/>
        <v>556</v>
      </c>
      <c r="N25" s="52">
        <f t="shared" si="4"/>
        <v>-0.16138763197586728</v>
      </c>
      <c r="O25" s="52">
        <f t="shared" si="5"/>
        <v>-0.27509778357235987</v>
      </c>
      <c r="P25" s="53">
        <v>139</v>
      </c>
      <c r="Q25" s="53">
        <v>423</v>
      </c>
      <c r="R25" s="13">
        <f t="shared" si="6"/>
        <v>562</v>
      </c>
      <c r="S25" s="117">
        <f t="shared" si="7"/>
        <v>1.0791366906474821E-2</v>
      </c>
      <c r="T25" s="117">
        <f t="shared" si="8"/>
        <v>-0.26727509778357234</v>
      </c>
      <c r="U25" s="53">
        <v>74</v>
      </c>
      <c r="V25" s="53">
        <v>358</v>
      </c>
      <c r="W25" s="13">
        <f t="shared" si="9"/>
        <v>432</v>
      </c>
      <c r="X25" s="117">
        <f t="shared" si="10"/>
        <v>-0.23131672597864769</v>
      </c>
      <c r="Y25" s="117">
        <f t="shared" si="11"/>
        <v>-0.4367666232073012</v>
      </c>
    </row>
    <row r="26" spans="3:25" ht="18" customHeight="1">
      <c r="C26" s="51" t="s">
        <v>72</v>
      </c>
      <c r="D26" s="13">
        <v>1486</v>
      </c>
      <c r="E26" s="13">
        <v>3036</v>
      </c>
      <c r="F26" s="13">
        <f t="shared" si="0"/>
        <v>4522</v>
      </c>
      <c r="G26" s="13">
        <v>1266</v>
      </c>
      <c r="H26" s="13">
        <v>2875</v>
      </c>
      <c r="I26" s="13">
        <f t="shared" si="1"/>
        <v>4141</v>
      </c>
      <c r="J26" s="52">
        <f t="shared" si="2"/>
        <v>-8.4254754533392304E-2</v>
      </c>
      <c r="K26" s="13">
        <v>1043</v>
      </c>
      <c r="L26" s="13">
        <v>2556</v>
      </c>
      <c r="M26" s="13">
        <f t="shared" si="3"/>
        <v>3599</v>
      </c>
      <c r="N26" s="52">
        <f t="shared" si="4"/>
        <v>-0.13088625935764309</v>
      </c>
      <c r="O26" s="52">
        <f t="shared" si="5"/>
        <v>-0.20411322423706324</v>
      </c>
      <c r="P26" s="53">
        <v>1178</v>
      </c>
      <c r="Q26" s="53">
        <v>3072</v>
      </c>
      <c r="R26" s="13">
        <f t="shared" si="6"/>
        <v>4250</v>
      </c>
      <c r="S26" s="117">
        <f t="shared" si="7"/>
        <v>0.18088357877188108</v>
      </c>
      <c r="T26" s="117">
        <f t="shared" si="8"/>
        <v>-6.0150375939849621E-2</v>
      </c>
      <c r="U26" s="53">
        <v>1061</v>
      </c>
      <c r="V26" s="53">
        <v>2945</v>
      </c>
      <c r="W26" s="13">
        <f t="shared" si="9"/>
        <v>4006</v>
      </c>
      <c r="X26" s="117">
        <f t="shared" si="10"/>
        <v>-5.741176470588235E-2</v>
      </c>
      <c r="Y26" s="117">
        <f t="shared" si="11"/>
        <v>-0.11410880141530297</v>
      </c>
    </row>
    <row r="27" spans="3:25" ht="18" customHeight="1">
      <c r="C27" s="47" t="s">
        <v>39</v>
      </c>
      <c r="D27" s="48">
        <v>2867</v>
      </c>
      <c r="E27" s="48">
        <v>5729</v>
      </c>
      <c r="F27" s="48">
        <f t="shared" si="0"/>
        <v>8596</v>
      </c>
      <c r="G27" s="48">
        <v>2363</v>
      </c>
      <c r="H27" s="48">
        <v>5066</v>
      </c>
      <c r="I27" s="48">
        <f t="shared" si="1"/>
        <v>7429</v>
      </c>
      <c r="J27" s="49">
        <f t="shared" si="2"/>
        <v>-0.13576081898557468</v>
      </c>
      <c r="K27" s="48">
        <v>1524</v>
      </c>
      <c r="L27" s="48">
        <v>3723</v>
      </c>
      <c r="M27" s="48">
        <f t="shared" si="3"/>
        <v>5247</v>
      </c>
      <c r="N27" s="49">
        <f t="shared" si="4"/>
        <v>-0.29371382420244985</v>
      </c>
      <c r="O27" s="49">
        <f t="shared" si="5"/>
        <v>-0.38959981386691483</v>
      </c>
      <c r="P27" s="50">
        <v>1540</v>
      </c>
      <c r="Q27" s="50">
        <v>4227</v>
      </c>
      <c r="R27" s="48">
        <f t="shared" si="6"/>
        <v>5767</v>
      </c>
      <c r="S27" s="116">
        <f t="shared" si="7"/>
        <v>9.9104250047646281E-2</v>
      </c>
      <c r="T27" s="116">
        <f t="shared" si="8"/>
        <v>-0.32910656119125176</v>
      </c>
      <c r="U27" s="50">
        <v>883</v>
      </c>
      <c r="V27" s="50">
        <v>2620</v>
      </c>
      <c r="W27" s="48">
        <f t="shared" si="9"/>
        <v>3503</v>
      </c>
      <c r="X27" s="116">
        <f t="shared" si="10"/>
        <v>-0.39257846367262006</v>
      </c>
      <c r="Y27" s="116">
        <f t="shared" si="11"/>
        <v>-0.59248487668683103</v>
      </c>
    </row>
    <row r="28" spans="3:25" ht="18" customHeight="1">
      <c r="C28" s="51" t="s">
        <v>71</v>
      </c>
      <c r="D28" s="13">
        <v>698</v>
      </c>
      <c r="E28" s="13">
        <v>1519</v>
      </c>
      <c r="F28" s="13">
        <f t="shared" si="0"/>
        <v>2217</v>
      </c>
      <c r="G28" s="13">
        <v>515</v>
      </c>
      <c r="H28" s="13">
        <v>1111</v>
      </c>
      <c r="I28" s="13">
        <f t="shared" si="1"/>
        <v>1626</v>
      </c>
      <c r="J28" s="52">
        <f t="shared" si="2"/>
        <v>-0.26657645466847091</v>
      </c>
      <c r="K28" s="13">
        <v>377</v>
      </c>
      <c r="L28" s="13">
        <v>972</v>
      </c>
      <c r="M28" s="13">
        <f t="shared" si="3"/>
        <v>1349</v>
      </c>
      <c r="N28" s="52">
        <f t="shared" si="4"/>
        <v>-0.17035670356703567</v>
      </c>
      <c r="O28" s="52">
        <f t="shared" si="5"/>
        <v>-0.39152007216959855</v>
      </c>
      <c r="P28" s="53">
        <v>333</v>
      </c>
      <c r="Q28" s="53">
        <v>954</v>
      </c>
      <c r="R28" s="13">
        <f t="shared" si="6"/>
        <v>1287</v>
      </c>
      <c r="S28" s="117">
        <f t="shared" si="7"/>
        <v>-4.595997034840623E-2</v>
      </c>
      <c r="T28" s="117">
        <f t="shared" si="8"/>
        <v>-0.41948579161028415</v>
      </c>
      <c r="U28" s="53">
        <v>201</v>
      </c>
      <c r="V28" s="53">
        <v>621</v>
      </c>
      <c r="W28" s="13">
        <f t="shared" si="9"/>
        <v>822</v>
      </c>
      <c r="X28" s="117">
        <f t="shared" si="10"/>
        <v>-0.36130536130536128</v>
      </c>
      <c r="Y28" s="117">
        <f t="shared" si="11"/>
        <v>-0.62922868741542626</v>
      </c>
    </row>
    <row r="29" spans="3:25" ht="18" customHeight="1">
      <c r="C29" s="51" t="s">
        <v>61</v>
      </c>
      <c r="D29" s="13">
        <v>309</v>
      </c>
      <c r="E29" s="13">
        <v>539</v>
      </c>
      <c r="F29" s="13">
        <f t="shared" si="0"/>
        <v>848</v>
      </c>
      <c r="G29" s="13">
        <v>212</v>
      </c>
      <c r="H29" s="13">
        <v>406</v>
      </c>
      <c r="I29" s="13">
        <f t="shared" si="1"/>
        <v>618</v>
      </c>
      <c r="J29" s="52">
        <f t="shared" si="2"/>
        <v>-0.27122641509433965</v>
      </c>
      <c r="K29" s="13">
        <v>191</v>
      </c>
      <c r="L29" s="13">
        <v>378</v>
      </c>
      <c r="M29" s="13">
        <f t="shared" si="3"/>
        <v>569</v>
      </c>
      <c r="N29" s="52">
        <f t="shared" si="4"/>
        <v>-7.9288025889967639E-2</v>
      </c>
      <c r="O29" s="52">
        <f t="shared" si="5"/>
        <v>-0.32900943396226418</v>
      </c>
      <c r="P29" s="53">
        <v>209</v>
      </c>
      <c r="Q29" s="53">
        <v>459</v>
      </c>
      <c r="R29" s="13">
        <f t="shared" si="6"/>
        <v>668</v>
      </c>
      <c r="S29" s="117">
        <f t="shared" si="7"/>
        <v>0.17398945518453426</v>
      </c>
      <c r="T29" s="117">
        <f t="shared" si="8"/>
        <v>-0.21226415094339623</v>
      </c>
      <c r="U29" s="53">
        <v>161</v>
      </c>
      <c r="V29" s="53">
        <v>337</v>
      </c>
      <c r="W29" s="13">
        <f t="shared" si="9"/>
        <v>498</v>
      </c>
      <c r="X29" s="117">
        <f t="shared" si="10"/>
        <v>-0.25449101796407186</v>
      </c>
      <c r="Y29" s="117">
        <f t="shared" si="11"/>
        <v>-0.41273584905660377</v>
      </c>
    </row>
    <row r="30" spans="3:25" ht="18" customHeight="1">
      <c r="C30" s="51" t="s">
        <v>70</v>
      </c>
      <c r="D30" s="13">
        <v>1237</v>
      </c>
      <c r="E30" s="13">
        <v>2339</v>
      </c>
      <c r="F30" s="13">
        <f t="shared" si="0"/>
        <v>3576</v>
      </c>
      <c r="G30" s="13">
        <v>1202</v>
      </c>
      <c r="H30" s="13">
        <v>2522</v>
      </c>
      <c r="I30" s="13">
        <f t="shared" si="1"/>
        <v>3724</v>
      </c>
      <c r="J30" s="52">
        <f t="shared" si="2"/>
        <v>4.1387024608501119E-2</v>
      </c>
      <c r="K30" s="13">
        <v>641</v>
      </c>
      <c r="L30" s="13">
        <v>1372</v>
      </c>
      <c r="M30" s="13">
        <f t="shared" si="3"/>
        <v>2013</v>
      </c>
      <c r="N30" s="52">
        <f t="shared" si="4"/>
        <v>-0.45945220193340491</v>
      </c>
      <c r="O30" s="52">
        <f t="shared" si="5"/>
        <v>-0.43708053691275167</v>
      </c>
      <c r="P30" s="53">
        <v>709</v>
      </c>
      <c r="Q30" s="53">
        <v>1845</v>
      </c>
      <c r="R30" s="13">
        <f t="shared" si="6"/>
        <v>2554</v>
      </c>
      <c r="S30" s="117">
        <f t="shared" si="7"/>
        <v>0.26875310481867859</v>
      </c>
      <c r="T30" s="117">
        <f t="shared" si="8"/>
        <v>-0.28579418344519014</v>
      </c>
      <c r="U30" s="53">
        <v>300</v>
      </c>
      <c r="V30" s="53">
        <v>842</v>
      </c>
      <c r="W30" s="13">
        <f t="shared" si="9"/>
        <v>1142</v>
      </c>
      <c r="X30" s="117">
        <f t="shared" si="10"/>
        <v>-0.55285826155050899</v>
      </c>
      <c r="Y30" s="117">
        <f t="shared" si="11"/>
        <v>-0.68064876957494402</v>
      </c>
    </row>
    <row r="31" spans="3:25" ht="18" customHeight="1">
      <c r="C31" s="51" t="s">
        <v>62</v>
      </c>
      <c r="D31" s="13">
        <v>623</v>
      </c>
      <c r="E31" s="13">
        <v>1332</v>
      </c>
      <c r="F31" s="13">
        <f t="shared" si="0"/>
        <v>1955</v>
      </c>
      <c r="G31" s="13">
        <v>434</v>
      </c>
      <c r="H31" s="13">
        <v>1027</v>
      </c>
      <c r="I31" s="13">
        <f t="shared" si="1"/>
        <v>1461</v>
      </c>
      <c r="J31" s="52">
        <f t="shared" si="2"/>
        <v>-0.25268542199488492</v>
      </c>
      <c r="K31" s="13">
        <v>158</v>
      </c>
      <c r="L31" s="13">
        <v>1001</v>
      </c>
      <c r="M31" s="13">
        <f t="shared" si="3"/>
        <v>1159</v>
      </c>
      <c r="N31" s="52">
        <f t="shared" si="4"/>
        <v>-0.20670773442847365</v>
      </c>
      <c r="O31" s="52">
        <f t="shared" si="5"/>
        <v>-0.40716112531969312</v>
      </c>
      <c r="P31" s="53">
        <v>289</v>
      </c>
      <c r="Q31" s="53">
        <v>969</v>
      </c>
      <c r="R31" s="13">
        <f t="shared" si="6"/>
        <v>1258</v>
      </c>
      <c r="S31" s="117">
        <f t="shared" si="7"/>
        <v>8.5418464193270066E-2</v>
      </c>
      <c r="T31" s="117">
        <f t="shared" si="8"/>
        <v>-0.35652173913043478</v>
      </c>
      <c r="U31" s="53">
        <v>221</v>
      </c>
      <c r="V31" s="53">
        <v>820</v>
      </c>
      <c r="W31" s="13">
        <f t="shared" si="9"/>
        <v>1041</v>
      </c>
      <c r="X31" s="117">
        <f t="shared" si="10"/>
        <v>-0.17249602543720191</v>
      </c>
      <c r="Y31" s="117">
        <f t="shared" si="11"/>
        <v>-0.46751918158567773</v>
      </c>
    </row>
    <row r="32" spans="3:25" ht="18" customHeight="1">
      <c r="C32" s="47" t="s">
        <v>40</v>
      </c>
      <c r="D32" s="48">
        <v>1008</v>
      </c>
      <c r="E32" s="48">
        <v>2519</v>
      </c>
      <c r="F32" s="48">
        <f t="shared" si="0"/>
        <v>3527</v>
      </c>
      <c r="G32" s="48">
        <v>802</v>
      </c>
      <c r="H32" s="48">
        <v>2037</v>
      </c>
      <c r="I32" s="48">
        <f t="shared" si="1"/>
        <v>2839</v>
      </c>
      <c r="J32" s="49">
        <f t="shared" si="2"/>
        <v>-0.19506662886305642</v>
      </c>
      <c r="K32" s="48">
        <v>576</v>
      </c>
      <c r="L32" s="48">
        <v>1718</v>
      </c>
      <c r="M32" s="48">
        <f t="shared" si="3"/>
        <v>2294</v>
      </c>
      <c r="N32" s="49">
        <f t="shared" si="4"/>
        <v>-0.19196900317013033</v>
      </c>
      <c r="O32" s="49">
        <f t="shared" si="5"/>
        <v>-0.34958888573858804</v>
      </c>
      <c r="P32" s="50">
        <v>493</v>
      </c>
      <c r="Q32" s="50">
        <v>1817</v>
      </c>
      <c r="R32" s="48">
        <f t="shared" si="6"/>
        <v>2310</v>
      </c>
      <c r="S32" s="116">
        <f t="shared" si="7"/>
        <v>6.9747166521360072E-3</v>
      </c>
      <c r="T32" s="116">
        <f t="shared" si="8"/>
        <v>-0.34505245250921462</v>
      </c>
      <c r="U32" s="50">
        <v>419</v>
      </c>
      <c r="V32" s="50">
        <v>1432</v>
      </c>
      <c r="W32" s="48">
        <f t="shared" si="9"/>
        <v>1851</v>
      </c>
      <c r="X32" s="116">
        <f t="shared" si="10"/>
        <v>-0.19870129870129871</v>
      </c>
      <c r="Y32" s="116">
        <f t="shared" si="11"/>
        <v>-0.47519138077686418</v>
      </c>
    </row>
    <row r="33" spans="3:25" ht="18" customHeight="1">
      <c r="C33" s="51" t="s">
        <v>69</v>
      </c>
      <c r="D33" s="13">
        <v>362</v>
      </c>
      <c r="E33" s="13">
        <v>999</v>
      </c>
      <c r="F33" s="13">
        <f t="shared" si="0"/>
        <v>1361</v>
      </c>
      <c r="G33" s="13">
        <v>294</v>
      </c>
      <c r="H33" s="13">
        <v>861</v>
      </c>
      <c r="I33" s="13">
        <f t="shared" si="1"/>
        <v>1155</v>
      </c>
      <c r="J33" s="52">
        <f t="shared" si="2"/>
        <v>-0.15135929463629685</v>
      </c>
      <c r="K33" s="13">
        <v>215</v>
      </c>
      <c r="L33" s="13">
        <v>745</v>
      </c>
      <c r="M33" s="13">
        <f t="shared" si="3"/>
        <v>960</v>
      </c>
      <c r="N33" s="52">
        <f t="shared" si="4"/>
        <v>-0.16883116883116883</v>
      </c>
      <c r="O33" s="52">
        <f t="shared" si="5"/>
        <v>-0.29463629684055842</v>
      </c>
      <c r="P33" s="53">
        <v>235</v>
      </c>
      <c r="Q33" s="53">
        <v>827</v>
      </c>
      <c r="R33" s="13">
        <f t="shared" si="6"/>
        <v>1062</v>
      </c>
      <c r="S33" s="117">
        <f t="shared" si="7"/>
        <v>0.10625</v>
      </c>
      <c r="T33" s="117">
        <f t="shared" si="8"/>
        <v>-0.21969140337986776</v>
      </c>
      <c r="U33" s="53">
        <v>168</v>
      </c>
      <c r="V33" s="53">
        <v>671</v>
      </c>
      <c r="W33" s="13">
        <f t="shared" si="9"/>
        <v>839</v>
      </c>
      <c r="X33" s="117">
        <f t="shared" si="10"/>
        <v>-0.20998116760828625</v>
      </c>
      <c r="Y33" s="117">
        <f t="shared" si="11"/>
        <v>-0.38354151359294636</v>
      </c>
    </row>
    <row r="34" spans="3:25" ht="18" customHeight="1">
      <c r="C34" s="51" t="s">
        <v>68</v>
      </c>
      <c r="D34" s="13">
        <v>149</v>
      </c>
      <c r="E34" s="13">
        <v>378</v>
      </c>
      <c r="F34" s="13">
        <f t="shared" si="0"/>
        <v>527</v>
      </c>
      <c r="G34" s="13">
        <v>113</v>
      </c>
      <c r="H34" s="13">
        <v>280</v>
      </c>
      <c r="I34" s="13">
        <f t="shared" si="1"/>
        <v>393</v>
      </c>
      <c r="J34" s="52">
        <f t="shared" si="2"/>
        <v>-0.25426944971537002</v>
      </c>
      <c r="K34" s="13">
        <v>93</v>
      </c>
      <c r="L34" s="13">
        <v>245</v>
      </c>
      <c r="M34" s="13">
        <f t="shared" si="3"/>
        <v>338</v>
      </c>
      <c r="N34" s="52">
        <f t="shared" si="4"/>
        <v>-0.13994910941475827</v>
      </c>
      <c r="O34" s="52">
        <f t="shared" si="5"/>
        <v>-0.3586337760910816</v>
      </c>
      <c r="P34" s="53">
        <v>75</v>
      </c>
      <c r="Q34" s="53">
        <v>241</v>
      </c>
      <c r="R34" s="13">
        <f t="shared" si="6"/>
        <v>316</v>
      </c>
      <c r="S34" s="117">
        <f t="shared" si="7"/>
        <v>-6.5088757396449703E-2</v>
      </c>
      <c r="T34" s="117">
        <f t="shared" si="8"/>
        <v>-0.40037950664136623</v>
      </c>
      <c r="U34" s="53">
        <v>65</v>
      </c>
      <c r="V34" s="53">
        <v>210</v>
      </c>
      <c r="W34" s="13">
        <f t="shared" si="9"/>
        <v>275</v>
      </c>
      <c r="X34" s="117">
        <f t="shared" si="10"/>
        <v>-0.12974683544303797</v>
      </c>
      <c r="Y34" s="117">
        <f t="shared" si="11"/>
        <v>-0.4781783681214421</v>
      </c>
    </row>
    <row r="35" spans="3:25" ht="18" customHeight="1">
      <c r="C35" s="51" t="s">
        <v>67</v>
      </c>
      <c r="D35" s="13">
        <v>497</v>
      </c>
      <c r="E35" s="13">
        <v>1142</v>
      </c>
      <c r="F35" s="13">
        <f t="shared" si="0"/>
        <v>1639</v>
      </c>
      <c r="G35" s="13">
        <v>395</v>
      </c>
      <c r="H35" s="13">
        <v>896</v>
      </c>
      <c r="I35" s="13">
        <f t="shared" si="1"/>
        <v>1291</v>
      </c>
      <c r="J35" s="52">
        <f t="shared" si="2"/>
        <v>-0.21232458816351435</v>
      </c>
      <c r="K35" s="13">
        <v>268</v>
      </c>
      <c r="L35" s="13">
        <v>728</v>
      </c>
      <c r="M35" s="13">
        <f t="shared" si="3"/>
        <v>996</v>
      </c>
      <c r="N35" s="52">
        <f t="shared" si="4"/>
        <v>-0.22850503485670023</v>
      </c>
      <c r="O35" s="52">
        <f t="shared" si="5"/>
        <v>-0.3923123856009762</v>
      </c>
      <c r="P35" s="53">
        <v>183</v>
      </c>
      <c r="Q35" s="53">
        <v>749</v>
      </c>
      <c r="R35" s="13">
        <f t="shared" si="6"/>
        <v>932</v>
      </c>
      <c r="S35" s="117">
        <f t="shared" si="7"/>
        <v>-6.4257028112449793E-2</v>
      </c>
      <c r="T35" s="117">
        <f t="shared" si="8"/>
        <v>-0.43136058572300184</v>
      </c>
      <c r="U35" s="53">
        <v>186</v>
      </c>
      <c r="V35" s="53">
        <v>551</v>
      </c>
      <c r="W35" s="13">
        <f t="shared" si="9"/>
        <v>737</v>
      </c>
      <c r="X35" s="117">
        <f t="shared" si="10"/>
        <v>-0.20922746781115881</v>
      </c>
      <c r="Y35" s="117">
        <f t="shared" si="11"/>
        <v>-0.55033557046979864</v>
      </c>
    </row>
    <row r="36" spans="3:25" ht="18" customHeight="1">
      <c r="C36" s="47" t="s">
        <v>41</v>
      </c>
      <c r="D36" s="48">
        <v>803</v>
      </c>
      <c r="E36" s="48">
        <v>1861</v>
      </c>
      <c r="F36" s="48">
        <f t="shared" si="0"/>
        <v>2664</v>
      </c>
      <c r="G36" s="48">
        <v>668</v>
      </c>
      <c r="H36" s="48">
        <v>1709</v>
      </c>
      <c r="I36" s="48">
        <f t="shared" si="1"/>
        <v>2377</v>
      </c>
      <c r="J36" s="49">
        <f t="shared" si="2"/>
        <v>-0.10773273273273273</v>
      </c>
      <c r="K36" s="48">
        <v>545</v>
      </c>
      <c r="L36" s="48">
        <v>1444</v>
      </c>
      <c r="M36" s="48">
        <f t="shared" si="3"/>
        <v>1989</v>
      </c>
      <c r="N36" s="49">
        <f t="shared" si="4"/>
        <v>-0.16323096339924276</v>
      </c>
      <c r="O36" s="49">
        <f t="shared" si="5"/>
        <v>-0.2533783783783784</v>
      </c>
      <c r="P36" s="50">
        <v>509</v>
      </c>
      <c r="Q36" s="50">
        <v>1507</v>
      </c>
      <c r="R36" s="48">
        <f t="shared" si="6"/>
        <v>2016</v>
      </c>
      <c r="S36" s="116">
        <f t="shared" si="7"/>
        <v>1.3574660633484163E-2</v>
      </c>
      <c r="T36" s="116">
        <f t="shared" si="8"/>
        <v>-0.24324324324324326</v>
      </c>
      <c r="U36" s="50">
        <v>398</v>
      </c>
      <c r="V36" s="50">
        <v>1123</v>
      </c>
      <c r="W36" s="48">
        <f t="shared" si="9"/>
        <v>1521</v>
      </c>
      <c r="X36" s="116">
        <f t="shared" si="10"/>
        <v>-0.24553571428571427</v>
      </c>
      <c r="Y36" s="116">
        <f t="shared" si="11"/>
        <v>-0.42905405405405406</v>
      </c>
    </row>
    <row r="37" spans="3:25" ht="18" customHeight="1">
      <c r="C37" s="51" t="s">
        <v>66</v>
      </c>
      <c r="D37" s="13">
        <v>71</v>
      </c>
      <c r="E37" s="13">
        <v>204</v>
      </c>
      <c r="F37" s="13">
        <f t="shared" si="0"/>
        <v>275</v>
      </c>
      <c r="G37" s="13">
        <v>63</v>
      </c>
      <c r="H37" s="13">
        <v>176</v>
      </c>
      <c r="I37" s="13">
        <f t="shared" si="1"/>
        <v>239</v>
      </c>
      <c r="J37" s="52">
        <f t="shared" si="2"/>
        <v>-0.13090909090909092</v>
      </c>
      <c r="K37" s="13">
        <v>48</v>
      </c>
      <c r="L37" s="13">
        <v>143</v>
      </c>
      <c r="M37" s="13">
        <f t="shared" si="3"/>
        <v>191</v>
      </c>
      <c r="N37" s="52">
        <f t="shared" si="4"/>
        <v>-0.20083682008368201</v>
      </c>
      <c r="O37" s="52">
        <f t="shared" si="5"/>
        <v>-0.30545454545454548</v>
      </c>
      <c r="P37" s="53">
        <v>34</v>
      </c>
      <c r="Q37" s="53">
        <v>143</v>
      </c>
      <c r="R37" s="13">
        <f t="shared" si="6"/>
        <v>177</v>
      </c>
      <c r="S37" s="117">
        <f t="shared" si="7"/>
        <v>-7.3298429319371722E-2</v>
      </c>
      <c r="T37" s="117">
        <f t="shared" si="8"/>
        <v>-0.35636363636363638</v>
      </c>
      <c r="U37" s="53">
        <v>54</v>
      </c>
      <c r="V37" s="53">
        <v>143</v>
      </c>
      <c r="W37" s="13">
        <f t="shared" si="9"/>
        <v>197</v>
      </c>
      <c r="X37" s="117">
        <f t="shared" si="10"/>
        <v>0.11299435028248588</v>
      </c>
      <c r="Y37" s="117">
        <f t="shared" si="11"/>
        <v>-0.28363636363636363</v>
      </c>
    </row>
    <row r="38" spans="3:25" ht="18" customHeight="1">
      <c r="C38" s="51" t="s">
        <v>65</v>
      </c>
      <c r="D38" s="13">
        <v>120</v>
      </c>
      <c r="E38" s="13">
        <v>343</v>
      </c>
      <c r="F38" s="13">
        <f t="shared" si="0"/>
        <v>463</v>
      </c>
      <c r="G38" s="13">
        <v>100</v>
      </c>
      <c r="H38" s="13">
        <v>325</v>
      </c>
      <c r="I38" s="13">
        <f t="shared" si="1"/>
        <v>425</v>
      </c>
      <c r="J38" s="52">
        <f t="shared" si="2"/>
        <v>-8.2073434125269976E-2</v>
      </c>
      <c r="K38" s="13">
        <v>105</v>
      </c>
      <c r="L38" s="13">
        <v>261</v>
      </c>
      <c r="M38" s="13">
        <f t="shared" si="3"/>
        <v>366</v>
      </c>
      <c r="N38" s="52">
        <f t="shared" si="4"/>
        <v>-0.13882352941176471</v>
      </c>
      <c r="O38" s="52">
        <f t="shared" si="5"/>
        <v>-0.20950323974082075</v>
      </c>
      <c r="P38" s="53">
        <v>106</v>
      </c>
      <c r="Q38" s="53">
        <v>324</v>
      </c>
      <c r="R38" s="13">
        <f t="shared" si="6"/>
        <v>430</v>
      </c>
      <c r="S38" s="117">
        <f t="shared" si="7"/>
        <v>0.17486338797814208</v>
      </c>
      <c r="T38" s="117">
        <f t="shared" si="8"/>
        <v>-7.1274298056155511E-2</v>
      </c>
      <c r="U38" s="53">
        <v>93</v>
      </c>
      <c r="V38" s="53">
        <v>246</v>
      </c>
      <c r="W38" s="13">
        <f t="shared" si="9"/>
        <v>339</v>
      </c>
      <c r="X38" s="117">
        <f t="shared" si="10"/>
        <v>-0.21162790697674419</v>
      </c>
      <c r="Y38" s="117">
        <f t="shared" si="11"/>
        <v>-0.2678185745140389</v>
      </c>
    </row>
    <row r="39" spans="3:25" ht="18" customHeight="1">
      <c r="C39" s="51" t="s">
        <v>64</v>
      </c>
      <c r="D39" s="13">
        <v>492</v>
      </c>
      <c r="E39" s="13">
        <v>1109</v>
      </c>
      <c r="F39" s="13">
        <f t="shared" si="0"/>
        <v>1601</v>
      </c>
      <c r="G39" s="13">
        <v>421</v>
      </c>
      <c r="H39" s="13">
        <v>1021</v>
      </c>
      <c r="I39" s="13">
        <f t="shared" si="1"/>
        <v>1442</v>
      </c>
      <c r="J39" s="52">
        <f t="shared" si="2"/>
        <v>-9.9312929419113058E-2</v>
      </c>
      <c r="K39" s="13">
        <v>315</v>
      </c>
      <c r="L39" s="13">
        <v>873</v>
      </c>
      <c r="M39" s="13">
        <f t="shared" si="3"/>
        <v>1188</v>
      </c>
      <c r="N39" s="52">
        <f t="shared" si="4"/>
        <v>-0.17614424410540916</v>
      </c>
      <c r="O39" s="52">
        <f t="shared" si="5"/>
        <v>-0.25796377264209869</v>
      </c>
      <c r="P39" s="53">
        <v>314</v>
      </c>
      <c r="Q39" s="53">
        <v>876</v>
      </c>
      <c r="R39" s="13">
        <f t="shared" si="6"/>
        <v>1190</v>
      </c>
      <c r="S39" s="117">
        <f t="shared" si="7"/>
        <v>1.6835016835016834E-3</v>
      </c>
      <c r="T39" s="117">
        <f t="shared" si="8"/>
        <v>-0.25671455340412241</v>
      </c>
      <c r="U39" s="53">
        <v>210</v>
      </c>
      <c r="V39" s="53">
        <v>631</v>
      </c>
      <c r="W39" s="13">
        <f t="shared" si="9"/>
        <v>841</v>
      </c>
      <c r="X39" s="117">
        <f t="shared" si="10"/>
        <v>-0.29327731092436976</v>
      </c>
      <c r="Y39" s="117">
        <f t="shared" si="11"/>
        <v>-0.47470331043098063</v>
      </c>
    </row>
    <row r="40" spans="3:25" ht="18" customHeight="1">
      <c r="C40" s="68" t="s">
        <v>63</v>
      </c>
      <c r="D40" s="108">
        <v>120</v>
      </c>
      <c r="E40" s="108">
        <v>205</v>
      </c>
      <c r="F40" s="108">
        <f t="shared" si="0"/>
        <v>325</v>
      </c>
      <c r="G40" s="108">
        <v>84</v>
      </c>
      <c r="H40" s="108">
        <v>187</v>
      </c>
      <c r="I40" s="108">
        <f t="shared" si="1"/>
        <v>271</v>
      </c>
      <c r="J40" s="69">
        <f t="shared" si="2"/>
        <v>-0.16615384615384615</v>
      </c>
      <c r="K40" s="108">
        <v>77</v>
      </c>
      <c r="L40" s="108">
        <v>167</v>
      </c>
      <c r="M40" s="108">
        <f t="shared" si="3"/>
        <v>244</v>
      </c>
      <c r="N40" s="69">
        <f t="shared" si="4"/>
        <v>-9.9630996309963096E-2</v>
      </c>
      <c r="O40" s="69">
        <f t="shared" si="5"/>
        <v>-0.24923076923076923</v>
      </c>
      <c r="P40" s="70">
        <v>55</v>
      </c>
      <c r="Q40" s="70">
        <v>164</v>
      </c>
      <c r="R40" s="108">
        <f t="shared" si="6"/>
        <v>219</v>
      </c>
      <c r="S40" s="118">
        <f t="shared" si="7"/>
        <v>-0.10245901639344263</v>
      </c>
      <c r="T40" s="118">
        <f t="shared" si="8"/>
        <v>-0.32615384615384613</v>
      </c>
      <c r="U40" s="70">
        <v>41</v>
      </c>
      <c r="V40" s="70">
        <v>103</v>
      </c>
      <c r="W40" s="108">
        <f t="shared" si="9"/>
        <v>144</v>
      </c>
      <c r="X40" s="118">
        <f t="shared" si="10"/>
        <v>-0.34246575342465752</v>
      </c>
      <c r="Y40" s="118">
        <f t="shared" si="11"/>
        <v>-0.55692307692307697</v>
      </c>
    </row>
    <row r="41" spans="3:25">
      <c r="C41" s="66" t="s">
        <v>123</v>
      </c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112"/>
      <c r="T41" s="112"/>
      <c r="U41" s="66"/>
      <c r="V41" s="66"/>
      <c r="W41" s="66"/>
      <c r="X41" s="66"/>
      <c r="Y41" s="66"/>
    </row>
    <row r="42" spans="3:25">
      <c r="C42" s="54" t="s">
        <v>17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113"/>
      <c r="T42" s="113"/>
      <c r="U42" s="54"/>
      <c r="V42" s="54"/>
      <c r="W42" s="54"/>
      <c r="X42" s="54"/>
      <c r="Y42" s="54"/>
    </row>
    <row r="43" spans="3:25">
      <c r="C43" s="6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114"/>
      <c r="T43" s="114"/>
      <c r="U43" s="55"/>
      <c r="V43" s="55"/>
      <c r="W43" s="55"/>
      <c r="X43" s="55"/>
      <c r="Y43" s="55"/>
    </row>
  </sheetData>
  <mergeCells count="24">
    <mergeCell ref="C4:Y4"/>
    <mergeCell ref="Y5:Y7"/>
    <mergeCell ref="D6:E6"/>
    <mergeCell ref="F6:F7"/>
    <mergeCell ref="G6:H6"/>
    <mergeCell ref="I6:I7"/>
    <mergeCell ref="K6:L6"/>
    <mergeCell ref="M6:M7"/>
    <mergeCell ref="P6:Q6"/>
    <mergeCell ref="R6:R7"/>
    <mergeCell ref="U6:V6"/>
    <mergeCell ref="O5:O7"/>
    <mergeCell ref="P5:R5"/>
    <mergeCell ref="S5:S7"/>
    <mergeCell ref="T5:T7"/>
    <mergeCell ref="U5:W5"/>
    <mergeCell ref="X5:X7"/>
    <mergeCell ref="W6:W7"/>
    <mergeCell ref="C5:C7"/>
    <mergeCell ref="D5:F5"/>
    <mergeCell ref="G5:I5"/>
    <mergeCell ref="J5:J7"/>
    <mergeCell ref="K5:M5"/>
    <mergeCell ref="N5:N7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F03B1-20E8-485F-89F9-3F4395FECFF3}">
  <dimension ref="C1:D21"/>
  <sheetViews>
    <sheetView showGridLines="0" topLeftCell="A3" workbookViewId="0">
      <selection activeCell="C5" sqref="C5:D16"/>
    </sheetView>
  </sheetViews>
  <sheetFormatPr defaultRowHeight="14.25"/>
  <cols>
    <col min="3" max="3" width="32.625" customWidth="1"/>
    <col min="4" max="4" width="12.875" customWidth="1"/>
  </cols>
  <sheetData>
    <row r="1" spans="3:4" s="140" customFormat="1"/>
    <row r="4" spans="3:4">
      <c r="C4" s="134" t="s">
        <v>153</v>
      </c>
      <c r="D4" s="133"/>
    </row>
    <row r="5" spans="3:4" ht="21.75" customHeight="1">
      <c r="C5" s="132" t="s">
        <v>152</v>
      </c>
      <c r="D5" s="132" t="s">
        <v>0</v>
      </c>
    </row>
    <row r="6" spans="3:4">
      <c r="C6" s="47" t="s">
        <v>0</v>
      </c>
      <c r="D6" s="48">
        <v>143316</v>
      </c>
    </row>
    <row r="7" spans="3:4" ht="21.75" customHeight="1">
      <c r="C7" s="47" t="s">
        <v>151</v>
      </c>
      <c r="D7" s="48">
        <v>26109</v>
      </c>
    </row>
    <row r="8" spans="3:4" ht="21.75" customHeight="1">
      <c r="C8" s="51" t="s">
        <v>150</v>
      </c>
      <c r="D8" s="13">
        <v>17811</v>
      </c>
    </row>
    <row r="9" spans="3:4" ht="21.75" customHeight="1">
      <c r="C9" s="51" t="s">
        <v>149</v>
      </c>
      <c r="D9" s="13">
        <v>4832</v>
      </c>
    </row>
    <row r="10" spans="3:4" ht="21.75" customHeight="1">
      <c r="C10" s="51" t="s">
        <v>148</v>
      </c>
      <c r="D10" s="13">
        <v>2160</v>
      </c>
    </row>
    <row r="11" spans="3:4" ht="21.75" customHeight="1">
      <c r="C11" s="51" t="s">
        <v>147</v>
      </c>
      <c r="D11" s="13">
        <v>937</v>
      </c>
    </row>
    <row r="12" spans="3:4" ht="21.75" customHeight="1">
      <c r="C12" s="51" t="s">
        <v>146</v>
      </c>
      <c r="D12" s="13">
        <v>306</v>
      </c>
    </row>
    <row r="13" spans="3:4" ht="21.75" customHeight="1">
      <c r="C13" s="51" t="s">
        <v>145</v>
      </c>
      <c r="D13" s="13">
        <v>63</v>
      </c>
    </row>
    <row r="14" spans="3:4" ht="21.75" customHeight="1">
      <c r="C14" s="47" t="s">
        <v>144</v>
      </c>
      <c r="D14" s="48">
        <v>117207</v>
      </c>
    </row>
    <row r="15" spans="3:4" ht="21.75" customHeight="1">
      <c r="C15" s="51" t="s">
        <v>143</v>
      </c>
      <c r="D15" s="13">
        <v>84755</v>
      </c>
    </row>
    <row r="16" spans="3:4" ht="21.75" customHeight="1">
      <c r="C16" s="68" t="s">
        <v>142</v>
      </c>
      <c r="D16" s="130">
        <v>69930</v>
      </c>
    </row>
    <row r="17" spans="4:4" ht="21.75" customHeight="1"/>
    <row r="18" spans="4:4">
      <c r="D18" s="131"/>
    </row>
    <row r="19" spans="4:4">
      <c r="D19" s="131"/>
    </row>
    <row r="20" spans="4:4">
      <c r="D20" s="131"/>
    </row>
    <row r="21" spans="4:4">
      <c r="D21" s="131"/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A0B64-B5D6-4A78-B835-8D682920EE76}">
  <sheetPr>
    <tabColor theme="2"/>
  </sheetPr>
  <dimension ref="A1"/>
  <sheetViews>
    <sheetView workbookViewId="0">
      <selection sqref="A1:XFD1048576"/>
    </sheetView>
  </sheetViews>
  <sheetFormatPr defaultColWidth="8.875" defaultRowHeight="14.25"/>
  <cols>
    <col min="1" max="16384" width="8.875" style="96"/>
  </cols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E2953-52C7-4464-A43C-CA7447F08605}">
  <dimension ref="C1:AF43"/>
  <sheetViews>
    <sheetView workbookViewId="0"/>
  </sheetViews>
  <sheetFormatPr defaultRowHeight="12"/>
  <cols>
    <col min="1" max="2" width="9" style="16"/>
    <col min="3" max="3" width="18.75" style="41" customWidth="1"/>
    <col min="4" max="5" width="9.875" style="16" hidden="1" customWidth="1"/>
    <col min="6" max="6" width="9.875" style="16" customWidth="1"/>
    <col min="7" max="8" width="9.875" style="16" hidden="1" customWidth="1"/>
    <col min="9" max="9" width="9.875" style="16" customWidth="1"/>
    <col min="10" max="12" width="9.875" style="16" hidden="1" customWidth="1"/>
    <col min="13" max="13" width="9.875" style="16" customWidth="1"/>
    <col min="14" max="17" width="9.875" style="16" hidden="1" customWidth="1"/>
    <col min="18" max="18" width="9.875" style="16" customWidth="1"/>
    <col min="19" max="20" width="9.875" style="111" hidden="1" customWidth="1"/>
    <col min="21" max="22" width="9.875" style="16" hidden="1" customWidth="1"/>
    <col min="23" max="23" width="9.875" style="16" customWidth="1"/>
    <col min="24" max="25" width="9.875" style="16" hidden="1" customWidth="1"/>
    <col min="26" max="16384" width="9" style="16"/>
  </cols>
  <sheetData>
    <row r="1" spans="3:32" s="138" customFormat="1">
      <c r="C1" s="137"/>
      <c r="S1" s="139"/>
      <c r="T1" s="139"/>
    </row>
    <row r="4" spans="3:32" ht="12.75">
      <c r="C4" s="17" t="s">
        <v>125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51"/>
      <c r="Y4" s="151"/>
    </row>
    <row r="5" spans="3:32" ht="36.75" customHeight="1">
      <c r="C5" s="167" t="s">
        <v>124</v>
      </c>
      <c r="D5" s="179">
        <v>2017</v>
      </c>
      <c r="E5" s="180"/>
      <c r="F5" s="181"/>
      <c r="G5" s="179">
        <v>2018</v>
      </c>
      <c r="H5" s="180"/>
      <c r="I5" s="181"/>
      <c r="J5" s="174" t="s">
        <v>30</v>
      </c>
      <c r="K5" s="179">
        <v>2019</v>
      </c>
      <c r="L5" s="180"/>
      <c r="M5" s="181"/>
      <c r="N5" s="174" t="s">
        <v>29</v>
      </c>
      <c r="O5" s="174" t="s">
        <v>28</v>
      </c>
      <c r="P5" s="170">
        <v>2020</v>
      </c>
      <c r="Q5" s="170"/>
      <c r="R5" s="170"/>
      <c r="S5" s="172" t="s">
        <v>27</v>
      </c>
      <c r="T5" s="172" t="s">
        <v>26</v>
      </c>
      <c r="U5" s="167" t="s">
        <v>25</v>
      </c>
      <c r="V5" s="167"/>
      <c r="W5" s="167"/>
      <c r="X5" s="167" t="s">
        <v>24</v>
      </c>
      <c r="Y5" s="167" t="s">
        <v>23</v>
      </c>
      <c r="AA5" s="150">
        <v>2017</v>
      </c>
      <c r="AB5" s="150">
        <v>2018</v>
      </c>
      <c r="AC5" s="150">
        <v>2019</v>
      </c>
      <c r="AD5" s="150">
        <v>2020</v>
      </c>
      <c r="AE5" s="150">
        <v>2021</v>
      </c>
      <c r="AF5" s="150"/>
    </row>
    <row r="6" spans="3:32" ht="12" customHeight="1">
      <c r="C6" s="168"/>
      <c r="D6" s="177" t="s">
        <v>22</v>
      </c>
      <c r="E6" s="178"/>
      <c r="F6" s="168" t="s">
        <v>21</v>
      </c>
      <c r="G6" s="177" t="s">
        <v>22</v>
      </c>
      <c r="H6" s="178"/>
      <c r="I6" s="168" t="s">
        <v>21</v>
      </c>
      <c r="J6" s="175"/>
      <c r="K6" s="177" t="s">
        <v>22</v>
      </c>
      <c r="L6" s="178"/>
      <c r="M6" s="168" t="s">
        <v>21</v>
      </c>
      <c r="N6" s="175"/>
      <c r="O6" s="175"/>
      <c r="P6" s="169" t="s">
        <v>22</v>
      </c>
      <c r="Q6" s="169"/>
      <c r="R6" s="168" t="s">
        <v>21</v>
      </c>
      <c r="S6" s="173"/>
      <c r="T6" s="173"/>
      <c r="U6" s="169" t="s">
        <v>22</v>
      </c>
      <c r="V6" s="169"/>
      <c r="W6" s="168" t="s">
        <v>21</v>
      </c>
      <c r="X6" s="168"/>
      <c r="Y6" s="168"/>
    </row>
    <row r="7" spans="3:32" ht="12" customHeight="1">
      <c r="C7" s="168"/>
      <c r="D7" s="135" t="s">
        <v>20</v>
      </c>
      <c r="E7" s="135" t="s">
        <v>19</v>
      </c>
      <c r="F7" s="169"/>
      <c r="G7" s="135" t="s">
        <v>20</v>
      </c>
      <c r="H7" s="135" t="s">
        <v>19</v>
      </c>
      <c r="I7" s="169"/>
      <c r="J7" s="176"/>
      <c r="K7" s="135" t="s">
        <v>20</v>
      </c>
      <c r="L7" s="135" t="s">
        <v>19</v>
      </c>
      <c r="M7" s="169"/>
      <c r="N7" s="176"/>
      <c r="O7" s="176"/>
      <c r="P7" s="135" t="s">
        <v>20</v>
      </c>
      <c r="Q7" s="135" t="s">
        <v>19</v>
      </c>
      <c r="R7" s="169"/>
      <c r="S7" s="173"/>
      <c r="T7" s="173"/>
      <c r="U7" s="135" t="s">
        <v>20</v>
      </c>
      <c r="V7" s="135" t="s">
        <v>19</v>
      </c>
      <c r="W7" s="169"/>
      <c r="X7" s="168"/>
      <c r="Y7" s="168"/>
    </row>
    <row r="8" spans="3:32" ht="18" customHeight="1">
      <c r="C8" s="43" t="s">
        <v>86</v>
      </c>
      <c r="D8" s="44">
        <v>11152</v>
      </c>
      <c r="E8" s="44">
        <v>24631</v>
      </c>
      <c r="F8" s="44">
        <f t="shared" ref="F8:F40" si="0">D8+E8</f>
        <v>35783</v>
      </c>
      <c r="G8" s="44">
        <v>9249</v>
      </c>
      <c r="H8" s="44">
        <v>21624</v>
      </c>
      <c r="I8" s="44">
        <f t="shared" ref="I8:I40" si="1">G8+H8</f>
        <v>30873</v>
      </c>
      <c r="J8" s="45">
        <f t="shared" ref="J8:J40" si="2">(I8-F8)/F8</f>
        <v>-0.13721599642288237</v>
      </c>
      <c r="K8" s="44">
        <v>6538</v>
      </c>
      <c r="L8" s="44">
        <v>16789</v>
      </c>
      <c r="M8" s="44">
        <f t="shared" ref="M8:M40" si="3">K8+L8</f>
        <v>23327</v>
      </c>
      <c r="N8" s="45">
        <f t="shared" ref="N8:N40" si="4">(M8-I8)/I8</f>
        <v>-0.24442069121886437</v>
      </c>
      <c r="O8" s="45">
        <f t="shared" ref="O8:O40" si="5">(M8-F8)/F8</f>
        <v>-0.34809825894978064</v>
      </c>
      <c r="P8" s="46">
        <v>6780</v>
      </c>
      <c r="Q8" s="46">
        <v>19034</v>
      </c>
      <c r="R8" s="44">
        <f t="shared" ref="R8:R40" si="6">P8+Q8</f>
        <v>25814</v>
      </c>
      <c r="S8" s="115">
        <f t="shared" ref="S8:S40" si="7">(R8-M8)/M8</f>
        <v>0.10661465254854889</v>
      </c>
      <c r="T8" s="115">
        <f t="shared" ref="T8:T40" si="8">(R8-F8)/F8</f>
        <v>-0.27859598133191738</v>
      </c>
      <c r="U8" s="46">
        <v>5071</v>
      </c>
      <c r="V8" s="46">
        <v>15377</v>
      </c>
      <c r="W8" s="44">
        <f t="shared" ref="W8:W40" si="9">U8+V8</f>
        <v>20448</v>
      </c>
      <c r="X8" s="115">
        <f t="shared" ref="X8:X40" si="10">(W8-R8)/R8</f>
        <v>-0.20787169752847293</v>
      </c>
      <c r="Y8" s="115">
        <f t="shared" ref="Y8:Y40" si="11">(W8-F8)/F8</f>
        <v>-0.42855545929631389</v>
      </c>
    </row>
    <row r="9" spans="3:32" ht="18" customHeight="1">
      <c r="C9" s="47" t="s">
        <v>37</v>
      </c>
      <c r="D9" s="48">
        <v>1258</v>
      </c>
      <c r="E9" s="48">
        <v>3300</v>
      </c>
      <c r="F9" s="48">
        <f t="shared" si="0"/>
        <v>4558</v>
      </c>
      <c r="G9" s="48">
        <v>1251</v>
      </c>
      <c r="H9" s="48">
        <v>3244</v>
      </c>
      <c r="I9" s="48">
        <f t="shared" si="1"/>
        <v>4495</v>
      </c>
      <c r="J9" s="49">
        <f t="shared" si="2"/>
        <v>-1.3821851689337429E-2</v>
      </c>
      <c r="K9" s="48">
        <v>994</v>
      </c>
      <c r="L9" s="48">
        <v>2616</v>
      </c>
      <c r="M9" s="48">
        <f t="shared" si="3"/>
        <v>3610</v>
      </c>
      <c r="N9" s="49">
        <f t="shared" si="4"/>
        <v>-0.19688542825361513</v>
      </c>
      <c r="O9" s="49">
        <f t="shared" si="5"/>
        <v>-0.20798595875383941</v>
      </c>
      <c r="P9" s="50">
        <v>814</v>
      </c>
      <c r="Q9" s="50">
        <v>2262</v>
      </c>
      <c r="R9" s="48">
        <f t="shared" si="6"/>
        <v>3076</v>
      </c>
      <c r="S9" s="116">
        <f t="shared" si="7"/>
        <v>-0.14792243767313018</v>
      </c>
      <c r="T9" s="116">
        <f t="shared" si="8"/>
        <v>-0.32514260640631854</v>
      </c>
      <c r="U9" s="50">
        <v>738</v>
      </c>
      <c r="V9" s="50">
        <v>2498</v>
      </c>
      <c r="W9" s="48">
        <f t="shared" si="9"/>
        <v>3236</v>
      </c>
      <c r="X9" s="116">
        <f t="shared" si="10"/>
        <v>5.2015604681404419E-2</v>
      </c>
      <c r="Y9" s="116">
        <f t="shared" si="11"/>
        <v>-0.29003949100482668</v>
      </c>
    </row>
    <row r="10" spans="3:32" ht="18" customHeight="1">
      <c r="C10" s="51" t="s">
        <v>59</v>
      </c>
      <c r="D10" s="13">
        <v>65</v>
      </c>
      <c r="E10" s="13">
        <v>163</v>
      </c>
      <c r="F10" s="13">
        <f t="shared" si="0"/>
        <v>228</v>
      </c>
      <c r="G10" s="13">
        <v>44</v>
      </c>
      <c r="H10" s="13">
        <v>140</v>
      </c>
      <c r="I10" s="13">
        <f t="shared" si="1"/>
        <v>184</v>
      </c>
      <c r="J10" s="52">
        <f t="shared" si="2"/>
        <v>-0.19298245614035087</v>
      </c>
      <c r="K10" s="13">
        <v>34</v>
      </c>
      <c r="L10" s="13">
        <v>120</v>
      </c>
      <c r="M10" s="13">
        <f t="shared" si="3"/>
        <v>154</v>
      </c>
      <c r="N10" s="52">
        <f t="shared" si="4"/>
        <v>-0.16304347826086957</v>
      </c>
      <c r="O10" s="52">
        <f t="shared" si="5"/>
        <v>-0.32456140350877194</v>
      </c>
      <c r="P10" s="53">
        <v>37</v>
      </c>
      <c r="Q10" s="53">
        <v>104</v>
      </c>
      <c r="R10" s="13">
        <f t="shared" si="6"/>
        <v>141</v>
      </c>
      <c r="S10" s="117">
        <f t="shared" si="7"/>
        <v>-8.4415584415584416E-2</v>
      </c>
      <c r="T10" s="117">
        <f t="shared" si="8"/>
        <v>-0.38157894736842107</v>
      </c>
      <c r="U10" s="53">
        <v>33</v>
      </c>
      <c r="V10" s="53">
        <v>150</v>
      </c>
      <c r="W10" s="13">
        <f t="shared" si="9"/>
        <v>183</v>
      </c>
      <c r="X10" s="117">
        <f t="shared" si="10"/>
        <v>0.2978723404255319</v>
      </c>
      <c r="Y10" s="117">
        <f t="shared" si="11"/>
        <v>-0.19736842105263158</v>
      </c>
    </row>
    <row r="11" spans="3:32" ht="18" customHeight="1">
      <c r="C11" s="51" t="s">
        <v>80</v>
      </c>
      <c r="D11" s="13">
        <v>107</v>
      </c>
      <c r="E11" s="13">
        <v>190</v>
      </c>
      <c r="F11" s="13">
        <f t="shared" si="0"/>
        <v>297</v>
      </c>
      <c r="G11" s="13">
        <v>78</v>
      </c>
      <c r="H11" s="13">
        <v>157</v>
      </c>
      <c r="I11" s="13">
        <f t="shared" si="1"/>
        <v>235</v>
      </c>
      <c r="J11" s="52">
        <f t="shared" si="2"/>
        <v>-0.20875420875420875</v>
      </c>
      <c r="K11" s="13">
        <v>54</v>
      </c>
      <c r="L11" s="13">
        <v>120</v>
      </c>
      <c r="M11" s="13">
        <f t="shared" si="3"/>
        <v>174</v>
      </c>
      <c r="N11" s="52">
        <f t="shared" si="4"/>
        <v>-0.25957446808510637</v>
      </c>
      <c r="O11" s="52">
        <f t="shared" si="5"/>
        <v>-0.41414141414141414</v>
      </c>
      <c r="P11" s="53">
        <v>56</v>
      </c>
      <c r="Q11" s="53">
        <v>108</v>
      </c>
      <c r="R11" s="13">
        <f t="shared" si="6"/>
        <v>164</v>
      </c>
      <c r="S11" s="117">
        <f t="shared" si="7"/>
        <v>-5.7471264367816091E-2</v>
      </c>
      <c r="T11" s="117">
        <f t="shared" si="8"/>
        <v>-0.44781144781144783</v>
      </c>
      <c r="U11" s="53">
        <v>32</v>
      </c>
      <c r="V11" s="53">
        <v>58</v>
      </c>
      <c r="W11" s="13">
        <f t="shared" si="9"/>
        <v>90</v>
      </c>
      <c r="X11" s="117">
        <f t="shared" si="10"/>
        <v>-0.45121951219512196</v>
      </c>
      <c r="Y11" s="117">
        <f t="shared" si="11"/>
        <v>-0.69696969696969702</v>
      </c>
    </row>
    <row r="12" spans="3:32" ht="18" customHeight="1">
      <c r="C12" s="51" t="s">
        <v>60</v>
      </c>
      <c r="D12" s="13">
        <v>222</v>
      </c>
      <c r="E12" s="13">
        <v>721</v>
      </c>
      <c r="F12" s="13">
        <f t="shared" si="0"/>
        <v>943</v>
      </c>
      <c r="G12" s="13">
        <v>227</v>
      </c>
      <c r="H12" s="13">
        <v>632</v>
      </c>
      <c r="I12" s="13">
        <f t="shared" si="1"/>
        <v>859</v>
      </c>
      <c r="J12" s="52">
        <f t="shared" si="2"/>
        <v>-8.9077412513255572E-2</v>
      </c>
      <c r="K12" s="13">
        <v>213</v>
      </c>
      <c r="L12" s="13">
        <v>704</v>
      </c>
      <c r="M12" s="13">
        <f t="shared" si="3"/>
        <v>917</v>
      </c>
      <c r="N12" s="52">
        <f t="shared" si="4"/>
        <v>6.7520372526193251E-2</v>
      </c>
      <c r="O12" s="52">
        <f t="shared" si="5"/>
        <v>-2.7571580063626724E-2</v>
      </c>
      <c r="P12" s="53">
        <v>183</v>
      </c>
      <c r="Q12" s="53">
        <v>542</v>
      </c>
      <c r="R12" s="13">
        <f t="shared" si="6"/>
        <v>725</v>
      </c>
      <c r="S12" s="117">
        <f t="shared" si="7"/>
        <v>-0.20937840785169029</v>
      </c>
      <c r="T12" s="117">
        <f t="shared" si="8"/>
        <v>-0.23117709437963946</v>
      </c>
      <c r="U12" s="53">
        <v>235</v>
      </c>
      <c r="V12" s="53">
        <v>739</v>
      </c>
      <c r="W12" s="13">
        <f t="shared" si="9"/>
        <v>974</v>
      </c>
      <c r="X12" s="117">
        <f t="shared" si="10"/>
        <v>0.34344827586206894</v>
      </c>
      <c r="Y12" s="117">
        <f t="shared" si="11"/>
        <v>3.2873806998939555E-2</v>
      </c>
    </row>
    <row r="13" spans="3:32" ht="18" customHeight="1">
      <c r="C13" s="51" t="s">
        <v>79</v>
      </c>
      <c r="D13" s="13">
        <v>32</v>
      </c>
      <c r="E13" s="13">
        <v>68</v>
      </c>
      <c r="F13" s="13">
        <f t="shared" si="0"/>
        <v>100</v>
      </c>
      <c r="G13" s="13">
        <v>78</v>
      </c>
      <c r="H13" s="13">
        <v>146</v>
      </c>
      <c r="I13" s="13">
        <f t="shared" si="1"/>
        <v>224</v>
      </c>
      <c r="J13" s="52">
        <f t="shared" si="2"/>
        <v>1.24</v>
      </c>
      <c r="K13" s="13">
        <v>29</v>
      </c>
      <c r="L13" s="13">
        <v>70</v>
      </c>
      <c r="M13" s="13">
        <f t="shared" si="3"/>
        <v>99</v>
      </c>
      <c r="N13" s="52">
        <f t="shared" si="4"/>
        <v>-0.5580357142857143</v>
      </c>
      <c r="O13" s="52">
        <f t="shared" si="5"/>
        <v>-0.01</v>
      </c>
      <c r="P13" s="53">
        <v>37</v>
      </c>
      <c r="Q13" s="53">
        <v>65</v>
      </c>
      <c r="R13" s="13">
        <f t="shared" si="6"/>
        <v>102</v>
      </c>
      <c r="S13" s="117">
        <f t="shared" si="7"/>
        <v>3.0303030303030304E-2</v>
      </c>
      <c r="T13" s="117">
        <f t="shared" si="8"/>
        <v>0.02</v>
      </c>
      <c r="U13" s="53">
        <v>20</v>
      </c>
      <c r="V13" s="53">
        <v>85</v>
      </c>
      <c r="W13" s="13">
        <f t="shared" si="9"/>
        <v>105</v>
      </c>
      <c r="X13" s="117">
        <f t="shared" si="10"/>
        <v>2.9411764705882353E-2</v>
      </c>
      <c r="Y13" s="117">
        <f t="shared" si="11"/>
        <v>0.05</v>
      </c>
    </row>
    <row r="14" spans="3:32" ht="18" customHeight="1">
      <c r="C14" s="51" t="s">
        <v>81</v>
      </c>
      <c r="D14" s="13">
        <v>674</v>
      </c>
      <c r="E14" s="13">
        <v>1777</v>
      </c>
      <c r="F14" s="13">
        <f t="shared" si="0"/>
        <v>2451</v>
      </c>
      <c r="G14" s="13">
        <v>649</v>
      </c>
      <c r="H14" s="13">
        <v>1769</v>
      </c>
      <c r="I14" s="13">
        <f t="shared" si="1"/>
        <v>2418</v>
      </c>
      <c r="J14" s="52">
        <f t="shared" si="2"/>
        <v>-1.346389228886169E-2</v>
      </c>
      <c r="K14" s="13">
        <v>495</v>
      </c>
      <c r="L14" s="13">
        <v>1296</v>
      </c>
      <c r="M14" s="13">
        <f t="shared" si="3"/>
        <v>1791</v>
      </c>
      <c r="N14" s="52">
        <f t="shared" si="4"/>
        <v>-0.25930521091811415</v>
      </c>
      <c r="O14" s="52">
        <f t="shared" si="5"/>
        <v>-0.26927784577723379</v>
      </c>
      <c r="P14" s="53">
        <v>370</v>
      </c>
      <c r="Q14" s="53">
        <v>1084</v>
      </c>
      <c r="R14" s="13">
        <f t="shared" si="6"/>
        <v>1454</v>
      </c>
      <c r="S14" s="117">
        <f t="shared" si="7"/>
        <v>-0.18816303740926857</v>
      </c>
      <c r="T14" s="117">
        <f t="shared" si="8"/>
        <v>-0.40677274581803347</v>
      </c>
      <c r="U14" s="53">
        <v>280</v>
      </c>
      <c r="V14" s="53">
        <v>1095</v>
      </c>
      <c r="W14" s="13">
        <f t="shared" si="9"/>
        <v>1375</v>
      </c>
      <c r="X14" s="117">
        <f t="shared" si="10"/>
        <v>-5.4332874828060526E-2</v>
      </c>
      <c r="Y14" s="117">
        <f t="shared" si="11"/>
        <v>-0.4390044879640963</v>
      </c>
    </row>
    <row r="15" spans="3:32" ht="18" customHeight="1">
      <c r="C15" s="51" t="s">
        <v>82</v>
      </c>
      <c r="D15" s="13">
        <v>70</v>
      </c>
      <c r="E15" s="13">
        <v>166</v>
      </c>
      <c r="F15" s="13">
        <f t="shared" si="0"/>
        <v>236</v>
      </c>
      <c r="G15" s="13">
        <v>98</v>
      </c>
      <c r="H15" s="13">
        <v>181</v>
      </c>
      <c r="I15" s="13">
        <f t="shared" si="1"/>
        <v>279</v>
      </c>
      <c r="J15" s="52">
        <f t="shared" si="2"/>
        <v>0.18220338983050846</v>
      </c>
      <c r="K15" s="13">
        <v>99</v>
      </c>
      <c r="L15" s="13">
        <v>152</v>
      </c>
      <c r="M15" s="13">
        <f t="shared" si="3"/>
        <v>251</v>
      </c>
      <c r="N15" s="52">
        <f t="shared" si="4"/>
        <v>-0.1003584229390681</v>
      </c>
      <c r="O15" s="52">
        <f t="shared" si="5"/>
        <v>6.3559322033898302E-2</v>
      </c>
      <c r="P15" s="53">
        <v>63</v>
      </c>
      <c r="Q15" s="53">
        <v>181</v>
      </c>
      <c r="R15" s="13">
        <f t="shared" si="6"/>
        <v>244</v>
      </c>
      <c r="S15" s="117">
        <f t="shared" si="7"/>
        <v>-2.7888446215139442E-2</v>
      </c>
      <c r="T15" s="117">
        <f t="shared" si="8"/>
        <v>3.3898305084745763E-2</v>
      </c>
      <c r="U15" s="53">
        <v>91</v>
      </c>
      <c r="V15" s="53">
        <v>206</v>
      </c>
      <c r="W15" s="13">
        <f t="shared" si="9"/>
        <v>297</v>
      </c>
      <c r="X15" s="117">
        <f t="shared" si="10"/>
        <v>0.21721311475409835</v>
      </c>
      <c r="Y15" s="117">
        <f t="shared" si="11"/>
        <v>0.25847457627118642</v>
      </c>
    </row>
    <row r="16" spans="3:32" ht="18" customHeight="1">
      <c r="C16" s="51" t="s">
        <v>83</v>
      </c>
      <c r="D16" s="13">
        <v>88</v>
      </c>
      <c r="E16" s="13">
        <v>215</v>
      </c>
      <c r="F16" s="13">
        <f t="shared" si="0"/>
        <v>303</v>
      </c>
      <c r="G16" s="13">
        <v>77</v>
      </c>
      <c r="H16" s="13">
        <v>219</v>
      </c>
      <c r="I16" s="13">
        <f t="shared" si="1"/>
        <v>296</v>
      </c>
      <c r="J16" s="52">
        <f t="shared" si="2"/>
        <v>-2.3102310231023101E-2</v>
      </c>
      <c r="K16" s="13">
        <v>70</v>
      </c>
      <c r="L16" s="13">
        <v>154</v>
      </c>
      <c r="M16" s="13">
        <f t="shared" si="3"/>
        <v>224</v>
      </c>
      <c r="N16" s="52">
        <f t="shared" si="4"/>
        <v>-0.24324324324324326</v>
      </c>
      <c r="O16" s="52">
        <f t="shared" si="5"/>
        <v>-0.26072607260726072</v>
      </c>
      <c r="P16" s="53">
        <v>68</v>
      </c>
      <c r="Q16" s="53">
        <v>178</v>
      </c>
      <c r="R16" s="13">
        <f t="shared" si="6"/>
        <v>246</v>
      </c>
      <c r="S16" s="117">
        <f t="shared" si="7"/>
        <v>9.8214285714285712E-2</v>
      </c>
      <c r="T16" s="117">
        <f t="shared" si="8"/>
        <v>-0.18811881188118812</v>
      </c>
      <c r="U16" s="53">
        <v>40</v>
      </c>
      <c r="V16" s="53">
        <v>165</v>
      </c>
      <c r="W16" s="13">
        <f t="shared" si="9"/>
        <v>205</v>
      </c>
      <c r="X16" s="117">
        <f t="shared" si="10"/>
        <v>-0.16666666666666666</v>
      </c>
      <c r="Y16" s="117">
        <f t="shared" si="11"/>
        <v>-0.32343234323432341</v>
      </c>
    </row>
    <row r="17" spans="3:25" ht="18" customHeight="1">
      <c r="C17" s="47" t="s">
        <v>38</v>
      </c>
      <c r="D17" s="48">
        <v>5216</v>
      </c>
      <c r="E17" s="48">
        <v>11222</v>
      </c>
      <c r="F17" s="48">
        <f t="shared" si="0"/>
        <v>16438</v>
      </c>
      <c r="G17" s="48">
        <v>4165</v>
      </c>
      <c r="H17" s="48">
        <v>9568</v>
      </c>
      <c r="I17" s="48">
        <f t="shared" si="1"/>
        <v>13733</v>
      </c>
      <c r="J17" s="49">
        <f t="shared" si="2"/>
        <v>-0.16455773208419516</v>
      </c>
      <c r="K17" s="48">
        <v>2899</v>
      </c>
      <c r="L17" s="48">
        <v>7288</v>
      </c>
      <c r="M17" s="48">
        <f t="shared" si="3"/>
        <v>10187</v>
      </c>
      <c r="N17" s="49">
        <f t="shared" si="4"/>
        <v>-0.25821015073181386</v>
      </c>
      <c r="O17" s="49">
        <f t="shared" si="5"/>
        <v>-0.38027740601046356</v>
      </c>
      <c r="P17" s="50">
        <v>3424</v>
      </c>
      <c r="Q17" s="50">
        <v>9221</v>
      </c>
      <c r="R17" s="48">
        <f t="shared" si="6"/>
        <v>12645</v>
      </c>
      <c r="S17" s="116">
        <f t="shared" si="7"/>
        <v>0.241287915971336</v>
      </c>
      <c r="T17" s="116">
        <f t="shared" si="8"/>
        <v>-0.23074583282637789</v>
      </c>
      <c r="U17" s="50">
        <v>2633</v>
      </c>
      <c r="V17" s="50">
        <v>7704</v>
      </c>
      <c r="W17" s="48">
        <f t="shared" si="9"/>
        <v>10337</v>
      </c>
      <c r="X17" s="116">
        <f t="shared" si="10"/>
        <v>-0.18252273625939106</v>
      </c>
      <c r="Y17" s="116">
        <f t="shared" si="11"/>
        <v>-0.37115220829784645</v>
      </c>
    </row>
    <row r="18" spans="3:25" ht="18" customHeight="1">
      <c r="C18" s="51" t="s">
        <v>84</v>
      </c>
      <c r="D18" s="13">
        <v>318</v>
      </c>
      <c r="E18" s="13">
        <v>794</v>
      </c>
      <c r="F18" s="13">
        <f t="shared" si="0"/>
        <v>1112</v>
      </c>
      <c r="G18" s="13">
        <v>263</v>
      </c>
      <c r="H18" s="13">
        <v>713</v>
      </c>
      <c r="I18" s="13">
        <f t="shared" si="1"/>
        <v>976</v>
      </c>
      <c r="J18" s="52">
        <f t="shared" si="2"/>
        <v>-0.1223021582733813</v>
      </c>
      <c r="K18" s="13">
        <v>211</v>
      </c>
      <c r="L18" s="13">
        <v>590</v>
      </c>
      <c r="M18" s="13">
        <f t="shared" si="3"/>
        <v>801</v>
      </c>
      <c r="N18" s="52">
        <f t="shared" si="4"/>
        <v>-0.17930327868852458</v>
      </c>
      <c r="O18" s="52">
        <f t="shared" si="5"/>
        <v>-0.27967625899280574</v>
      </c>
      <c r="P18" s="53">
        <v>293</v>
      </c>
      <c r="Q18" s="53">
        <v>720</v>
      </c>
      <c r="R18" s="13">
        <f t="shared" si="6"/>
        <v>1013</v>
      </c>
      <c r="S18" s="117">
        <f t="shared" si="7"/>
        <v>0.26466916354556802</v>
      </c>
      <c r="T18" s="117">
        <f t="shared" si="8"/>
        <v>-8.9028776978417268E-2</v>
      </c>
      <c r="U18" s="53">
        <v>228</v>
      </c>
      <c r="V18" s="53">
        <v>676</v>
      </c>
      <c r="W18" s="13">
        <f t="shared" si="9"/>
        <v>904</v>
      </c>
      <c r="X18" s="117">
        <f t="shared" si="10"/>
        <v>-0.10760118460019744</v>
      </c>
      <c r="Y18" s="117">
        <f t="shared" si="11"/>
        <v>-0.18705035971223022</v>
      </c>
    </row>
    <row r="19" spans="3:25" ht="18" customHeight="1">
      <c r="C19" s="51" t="s">
        <v>85</v>
      </c>
      <c r="D19" s="13">
        <v>90</v>
      </c>
      <c r="E19" s="13">
        <v>223</v>
      </c>
      <c r="F19" s="13">
        <f t="shared" si="0"/>
        <v>313</v>
      </c>
      <c r="G19" s="13">
        <v>74</v>
      </c>
      <c r="H19" s="13">
        <v>236</v>
      </c>
      <c r="I19" s="13">
        <f t="shared" si="1"/>
        <v>310</v>
      </c>
      <c r="J19" s="52">
        <f t="shared" si="2"/>
        <v>-9.5846645367412137E-3</v>
      </c>
      <c r="K19" s="13">
        <v>51</v>
      </c>
      <c r="L19" s="13">
        <v>192</v>
      </c>
      <c r="M19" s="13">
        <f t="shared" si="3"/>
        <v>243</v>
      </c>
      <c r="N19" s="52">
        <f t="shared" si="4"/>
        <v>-0.21612903225806451</v>
      </c>
      <c r="O19" s="52">
        <f t="shared" si="5"/>
        <v>-0.22364217252396165</v>
      </c>
      <c r="P19" s="53">
        <v>78</v>
      </c>
      <c r="Q19" s="53">
        <v>255</v>
      </c>
      <c r="R19" s="13">
        <f t="shared" si="6"/>
        <v>333</v>
      </c>
      <c r="S19" s="117">
        <f t="shared" si="7"/>
        <v>0.37037037037037035</v>
      </c>
      <c r="T19" s="117">
        <f t="shared" si="8"/>
        <v>6.3897763578274758E-2</v>
      </c>
      <c r="U19" s="53">
        <v>84</v>
      </c>
      <c r="V19" s="53">
        <v>278</v>
      </c>
      <c r="W19" s="13">
        <f t="shared" si="9"/>
        <v>362</v>
      </c>
      <c r="X19" s="117">
        <f t="shared" si="10"/>
        <v>8.7087087087087081E-2</v>
      </c>
      <c r="Y19" s="117">
        <f t="shared" si="11"/>
        <v>0.15654952076677317</v>
      </c>
    </row>
    <row r="20" spans="3:25" ht="18" customHeight="1">
      <c r="C20" s="51" t="s">
        <v>78</v>
      </c>
      <c r="D20" s="13">
        <v>1080</v>
      </c>
      <c r="E20" s="13">
        <v>2268</v>
      </c>
      <c r="F20" s="13">
        <f t="shared" si="0"/>
        <v>3348</v>
      </c>
      <c r="G20" s="13">
        <v>890</v>
      </c>
      <c r="H20" s="13">
        <v>1922</v>
      </c>
      <c r="I20" s="13">
        <f t="shared" si="1"/>
        <v>2812</v>
      </c>
      <c r="J20" s="52">
        <f t="shared" si="2"/>
        <v>-0.16009557945041816</v>
      </c>
      <c r="K20" s="13">
        <v>371</v>
      </c>
      <c r="L20" s="13">
        <v>914</v>
      </c>
      <c r="M20" s="13">
        <f t="shared" si="3"/>
        <v>1285</v>
      </c>
      <c r="N20" s="52">
        <f t="shared" si="4"/>
        <v>-0.5430298719772404</v>
      </c>
      <c r="O20" s="52">
        <f t="shared" si="5"/>
        <v>-0.6161887694145759</v>
      </c>
      <c r="P20" s="53">
        <v>646</v>
      </c>
      <c r="Q20" s="53">
        <v>1698</v>
      </c>
      <c r="R20" s="13">
        <f t="shared" si="6"/>
        <v>2344</v>
      </c>
      <c r="S20" s="117">
        <f t="shared" si="7"/>
        <v>0.824124513618677</v>
      </c>
      <c r="T20" s="117">
        <f t="shared" si="8"/>
        <v>-0.29988052568697732</v>
      </c>
      <c r="U20" s="53">
        <v>347</v>
      </c>
      <c r="V20" s="53">
        <v>979</v>
      </c>
      <c r="W20" s="13">
        <f t="shared" si="9"/>
        <v>1326</v>
      </c>
      <c r="X20" s="117">
        <f t="shared" si="10"/>
        <v>-0.43430034129692835</v>
      </c>
      <c r="Y20" s="117">
        <f t="shared" si="11"/>
        <v>-0.60394265232974909</v>
      </c>
    </row>
    <row r="21" spans="3:25" ht="18" customHeight="1">
      <c r="C21" s="51" t="s">
        <v>77</v>
      </c>
      <c r="D21" s="13">
        <v>432</v>
      </c>
      <c r="E21" s="13">
        <v>934</v>
      </c>
      <c r="F21" s="13">
        <f t="shared" si="0"/>
        <v>1366</v>
      </c>
      <c r="G21" s="13">
        <v>358</v>
      </c>
      <c r="H21" s="13">
        <v>709</v>
      </c>
      <c r="I21" s="13">
        <f t="shared" si="1"/>
        <v>1067</v>
      </c>
      <c r="J21" s="52">
        <f t="shared" si="2"/>
        <v>-0.21888726207906295</v>
      </c>
      <c r="K21" s="13">
        <v>226</v>
      </c>
      <c r="L21" s="13">
        <v>534</v>
      </c>
      <c r="M21" s="13">
        <f t="shared" si="3"/>
        <v>760</v>
      </c>
      <c r="N21" s="52">
        <f t="shared" si="4"/>
        <v>-0.28772258669165884</v>
      </c>
      <c r="O21" s="52">
        <f t="shared" si="5"/>
        <v>-0.44363103953147875</v>
      </c>
      <c r="P21" s="53">
        <v>185</v>
      </c>
      <c r="Q21" s="53">
        <v>612</v>
      </c>
      <c r="R21" s="13">
        <f t="shared" si="6"/>
        <v>797</v>
      </c>
      <c r="S21" s="117">
        <f t="shared" si="7"/>
        <v>4.8684210526315788E-2</v>
      </c>
      <c r="T21" s="117">
        <f t="shared" si="8"/>
        <v>-0.41654465592972184</v>
      </c>
      <c r="U21" s="53">
        <v>92</v>
      </c>
      <c r="V21" s="53">
        <v>422</v>
      </c>
      <c r="W21" s="13">
        <f t="shared" si="9"/>
        <v>514</v>
      </c>
      <c r="X21" s="117">
        <f t="shared" si="10"/>
        <v>-0.35508155583437895</v>
      </c>
      <c r="Y21" s="117">
        <f t="shared" si="11"/>
        <v>-0.62371888726207902</v>
      </c>
    </row>
    <row r="22" spans="3:25" ht="18" customHeight="1">
      <c r="C22" s="51" t="s">
        <v>76</v>
      </c>
      <c r="D22" s="13">
        <v>225</v>
      </c>
      <c r="E22" s="13">
        <v>484</v>
      </c>
      <c r="F22" s="13">
        <f t="shared" si="0"/>
        <v>709</v>
      </c>
      <c r="G22" s="13">
        <v>192</v>
      </c>
      <c r="H22" s="13">
        <v>460</v>
      </c>
      <c r="I22" s="13">
        <f t="shared" si="1"/>
        <v>652</v>
      </c>
      <c r="J22" s="52">
        <f t="shared" si="2"/>
        <v>-8.0394922425952045E-2</v>
      </c>
      <c r="K22" s="13">
        <v>123</v>
      </c>
      <c r="L22" s="13">
        <v>318</v>
      </c>
      <c r="M22" s="13">
        <f t="shared" si="3"/>
        <v>441</v>
      </c>
      <c r="N22" s="52">
        <f t="shared" si="4"/>
        <v>-0.32361963190184051</v>
      </c>
      <c r="O22" s="52">
        <f t="shared" si="5"/>
        <v>-0.37799717912552894</v>
      </c>
      <c r="P22" s="53">
        <v>138</v>
      </c>
      <c r="Q22" s="53">
        <v>389</v>
      </c>
      <c r="R22" s="13">
        <f t="shared" si="6"/>
        <v>527</v>
      </c>
      <c r="S22" s="117">
        <f t="shared" si="7"/>
        <v>0.19501133786848074</v>
      </c>
      <c r="T22" s="117">
        <f t="shared" si="8"/>
        <v>-0.25669957686882933</v>
      </c>
      <c r="U22" s="53">
        <v>120</v>
      </c>
      <c r="V22" s="53">
        <v>418</v>
      </c>
      <c r="W22" s="13">
        <f t="shared" si="9"/>
        <v>538</v>
      </c>
      <c r="X22" s="117">
        <f t="shared" si="10"/>
        <v>2.0872865275142316E-2</v>
      </c>
      <c r="Y22" s="117">
        <f t="shared" si="11"/>
        <v>-0.24118476727785615</v>
      </c>
    </row>
    <row r="23" spans="3:25" ht="18" customHeight="1">
      <c r="C23" s="51" t="s">
        <v>75</v>
      </c>
      <c r="D23" s="13">
        <v>962</v>
      </c>
      <c r="E23" s="13">
        <v>2205</v>
      </c>
      <c r="F23" s="13">
        <f t="shared" si="0"/>
        <v>3167</v>
      </c>
      <c r="G23" s="13">
        <v>673</v>
      </c>
      <c r="H23" s="13">
        <v>1596</v>
      </c>
      <c r="I23" s="13">
        <f t="shared" si="1"/>
        <v>2269</v>
      </c>
      <c r="J23" s="52">
        <f t="shared" si="2"/>
        <v>-0.28354910009472689</v>
      </c>
      <c r="K23" s="13">
        <v>550</v>
      </c>
      <c r="L23" s="13">
        <v>1332</v>
      </c>
      <c r="M23" s="13">
        <f t="shared" si="3"/>
        <v>1882</v>
      </c>
      <c r="N23" s="52">
        <f t="shared" si="4"/>
        <v>-0.17055971793741737</v>
      </c>
      <c r="O23" s="52">
        <f t="shared" si="5"/>
        <v>-0.40574676349857908</v>
      </c>
      <c r="P23" s="53">
        <v>546</v>
      </c>
      <c r="Q23" s="53">
        <v>1513</v>
      </c>
      <c r="R23" s="13">
        <f t="shared" si="6"/>
        <v>2059</v>
      </c>
      <c r="S23" s="117">
        <f t="shared" si="7"/>
        <v>9.4048884165781083E-2</v>
      </c>
      <c r="T23" s="117">
        <f t="shared" si="8"/>
        <v>-0.34985790969371644</v>
      </c>
      <c r="U23" s="53">
        <v>454</v>
      </c>
      <c r="V23" s="53">
        <v>1235</v>
      </c>
      <c r="W23" s="13">
        <f t="shared" si="9"/>
        <v>1689</v>
      </c>
      <c r="X23" s="117">
        <f t="shared" si="10"/>
        <v>-0.17969888295288974</v>
      </c>
      <c r="Y23" s="117">
        <f t="shared" si="11"/>
        <v>-0.46668771708241236</v>
      </c>
    </row>
    <row r="24" spans="3:25" ht="18" customHeight="1">
      <c r="C24" s="51" t="s">
        <v>74</v>
      </c>
      <c r="D24" s="13">
        <v>406</v>
      </c>
      <c r="E24" s="13">
        <v>728</v>
      </c>
      <c r="F24" s="13">
        <f t="shared" si="0"/>
        <v>1134</v>
      </c>
      <c r="G24" s="13">
        <v>279</v>
      </c>
      <c r="H24" s="13">
        <v>564</v>
      </c>
      <c r="I24" s="13">
        <f t="shared" si="1"/>
        <v>843</v>
      </c>
      <c r="J24" s="52">
        <f t="shared" si="2"/>
        <v>-0.25661375661375663</v>
      </c>
      <c r="K24" s="13">
        <v>188</v>
      </c>
      <c r="L24" s="13">
        <v>432</v>
      </c>
      <c r="M24" s="13">
        <f t="shared" si="3"/>
        <v>620</v>
      </c>
      <c r="N24" s="52">
        <f t="shared" si="4"/>
        <v>-0.26453143534994067</v>
      </c>
      <c r="O24" s="52">
        <f t="shared" si="5"/>
        <v>-0.4532627865961199</v>
      </c>
      <c r="P24" s="53">
        <v>221</v>
      </c>
      <c r="Q24" s="53">
        <v>539</v>
      </c>
      <c r="R24" s="13">
        <f t="shared" si="6"/>
        <v>760</v>
      </c>
      <c r="S24" s="117">
        <f t="shared" si="7"/>
        <v>0.22580645161290322</v>
      </c>
      <c r="T24" s="117">
        <f t="shared" si="8"/>
        <v>-0.32980599647266312</v>
      </c>
      <c r="U24" s="53">
        <v>173</v>
      </c>
      <c r="V24" s="53">
        <v>393</v>
      </c>
      <c r="W24" s="13">
        <f t="shared" si="9"/>
        <v>566</v>
      </c>
      <c r="X24" s="117">
        <f t="shared" si="10"/>
        <v>-0.25526315789473686</v>
      </c>
      <c r="Y24" s="117">
        <f t="shared" si="11"/>
        <v>-0.50088183421516752</v>
      </c>
    </row>
    <row r="25" spans="3:25" ht="18" customHeight="1">
      <c r="C25" s="51" t="s">
        <v>73</v>
      </c>
      <c r="D25" s="13">
        <v>217</v>
      </c>
      <c r="E25" s="13">
        <v>550</v>
      </c>
      <c r="F25" s="13">
        <f t="shared" si="0"/>
        <v>767</v>
      </c>
      <c r="G25" s="13">
        <v>170</v>
      </c>
      <c r="H25" s="13">
        <v>493</v>
      </c>
      <c r="I25" s="13">
        <f t="shared" si="1"/>
        <v>663</v>
      </c>
      <c r="J25" s="52">
        <f t="shared" si="2"/>
        <v>-0.13559322033898305</v>
      </c>
      <c r="K25" s="13">
        <v>136</v>
      </c>
      <c r="L25" s="13">
        <v>420</v>
      </c>
      <c r="M25" s="13">
        <f t="shared" si="3"/>
        <v>556</v>
      </c>
      <c r="N25" s="52">
        <f t="shared" si="4"/>
        <v>-0.16138763197586728</v>
      </c>
      <c r="O25" s="52">
        <f t="shared" si="5"/>
        <v>-0.27509778357235987</v>
      </c>
      <c r="P25" s="53">
        <v>139</v>
      </c>
      <c r="Q25" s="53">
        <v>423</v>
      </c>
      <c r="R25" s="13">
        <f t="shared" si="6"/>
        <v>562</v>
      </c>
      <c r="S25" s="117">
        <f t="shared" si="7"/>
        <v>1.0791366906474821E-2</v>
      </c>
      <c r="T25" s="117">
        <f t="shared" si="8"/>
        <v>-0.26727509778357234</v>
      </c>
      <c r="U25" s="53">
        <v>74</v>
      </c>
      <c r="V25" s="53">
        <v>358</v>
      </c>
      <c r="W25" s="13">
        <f t="shared" si="9"/>
        <v>432</v>
      </c>
      <c r="X25" s="117">
        <f t="shared" si="10"/>
        <v>-0.23131672597864769</v>
      </c>
      <c r="Y25" s="117">
        <f t="shared" si="11"/>
        <v>-0.4367666232073012</v>
      </c>
    </row>
    <row r="26" spans="3:25" ht="18" customHeight="1">
      <c r="C26" s="51" t="s">
        <v>72</v>
      </c>
      <c r="D26" s="13">
        <v>1486</v>
      </c>
      <c r="E26" s="13">
        <v>3036</v>
      </c>
      <c r="F26" s="13">
        <f t="shared" si="0"/>
        <v>4522</v>
      </c>
      <c r="G26" s="13">
        <v>1266</v>
      </c>
      <c r="H26" s="13">
        <v>2875</v>
      </c>
      <c r="I26" s="13">
        <f t="shared" si="1"/>
        <v>4141</v>
      </c>
      <c r="J26" s="52">
        <f t="shared" si="2"/>
        <v>-8.4254754533392304E-2</v>
      </c>
      <c r="K26" s="13">
        <v>1043</v>
      </c>
      <c r="L26" s="13">
        <v>2556</v>
      </c>
      <c r="M26" s="13">
        <f t="shared" si="3"/>
        <v>3599</v>
      </c>
      <c r="N26" s="52">
        <f t="shared" si="4"/>
        <v>-0.13088625935764309</v>
      </c>
      <c r="O26" s="52">
        <f t="shared" si="5"/>
        <v>-0.20411322423706324</v>
      </c>
      <c r="P26" s="53">
        <v>1178</v>
      </c>
      <c r="Q26" s="53">
        <v>3072</v>
      </c>
      <c r="R26" s="13">
        <f t="shared" si="6"/>
        <v>4250</v>
      </c>
      <c r="S26" s="117">
        <f t="shared" si="7"/>
        <v>0.18088357877188108</v>
      </c>
      <c r="T26" s="117">
        <f t="shared" si="8"/>
        <v>-6.0150375939849621E-2</v>
      </c>
      <c r="U26" s="53">
        <v>1061</v>
      </c>
      <c r="V26" s="53">
        <v>2945</v>
      </c>
      <c r="W26" s="13">
        <f t="shared" si="9"/>
        <v>4006</v>
      </c>
      <c r="X26" s="117">
        <f t="shared" si="10"/>
        <v>-5.741176470588235E-2</v>
      </c>
      <c r="Y26" s="117">
        <f t="shared" si="11"/>
        <v>-0.11410880141530297</v>
      </c>
    </row>
    <row r="27" spans="3:25" ht="18" customHeight="1">
      <c r="C27" s="47" t="s">
        <v>39</v>
      </c>
      <c r="D27" s="48">
        <v>2867</v>
      </c>
      <c r="E27" s="48">
        <v>5729</v>
      </c>
      <c r="F27" s="48">
        <f t="shared" si="0"/>
        <v>8596</v>
      </c>
      <c r="G27" s="48">
        <v>2363</v>
      </c>
      <c r="H27" s="48">
        <v>5066</v>
      </c>
      <c r="I27" s="48">
        <f t="shared" si="1"/>
        <v>7429</v>
      </c>
      <c r="J27" s="49">
        <f t="shared" si="2"/>
        <v>-0.13576081898557468</v>
      </c>
      <c r="K27" s="48">
        <v>1524</v>
      </c>
      <c r="L27" s="48">
        <v>3723</v>
      </c>
      <c r="M27" s="48">
        <f t="shared" si="3"/>
        <v>5247</v>
      </c>
      <c r="N27" s="49">
        <f t="shared" si="4"/>
        <v>-0.29371382420244985</v>
      </c>
      <c r="O27" s="49">
        <f t="shared" si="5"/>
        <v>-0.38959981386691483</v>
      </c>
      <c r="P27" s="50">
        <v>1540</v>
      </c>
      <c r="Q27" s="50">
        <v>4227</v>
      </c>
      <c r="R27" s="48">
        <f t="shared" si="6"/>
        <v>5767</v>
      </c>
      <c r="S27" s="116">
        <f t="shared" si="7"/>
        <v>9.9104250047646281E-2</v>
      </c>
      <c r="T27" s="116">
        <f t="shared" si="8"/>
        <v>-0.32910656119125176</v>
      </c>
      <c r="U27" s="50">
        <v>883</v>
      </c>
      <c r="V27" s="50">
        <v>2620</v>
      </c>
      <c r="W27" s="48">
        <f t="shared" si="9"/>
        <v>3503</v>
      </c>
      <c r="X27" s="116">
        <f t="shared" si="10"/>
        <v>-0.39257846367262006</v>
      </c>
      <c r="Y27" s="116">
        <f t="shared" si="11"/>
        <v>-0.59248487668683103</v>
      </c>
    </row>
    <row r="28" spans="3:25" ht="18" customHeight="1">
      <c r="C28" s="51" t="s">
        <v>71</v>
      </c>
      <c r="D28" s="13">
        <v>698</v>
      </c>
      <c r="E28" s="13">
        <v>1519</v>
      </c>
      <c r="F28" s="13">
        <f t="shared" si="0"/>
        <v>2217</v>
      </c>
      <c r="G28" s="13">
        <v>515</v>
      </c>
      <c r="H28" s="13">
        <v>1111</v>
      </c>
      <c r="I28" s="13">
        <f t="shared" si="1"/>
        <v>1626</v>
      </c>
      <c r="J28" s="52">
        <f t="shared" si="2"/>
        <v>-0.26657645466847091</v>
      </c>
      <c r="K28" s="13">
        <v>377</v>
      </c>
      <c r="L28" s="13">
        <v>972</v>
      </c>
      <c r="M28" s="13">
        <f t="shared" si="3"/>
        <v>1349</v>
      </c>
      <c r="N28" s="52">
        <f t="shared" si="4"/>
        <v>-0.17035670356703567</v>
      </c>
      <c r="O28" s="52">
        <f t="shared" si="5"/>
        <v>-0.39152007216959855</v>
      </c>
      <c r="P28" s="53">
        <v>333</v>
      </c>
      <c r="Q28" s="53">
        <v>954</v>
      </c>
      <c r="R28" s="13">
        <f t="shared" si="6"/>
        <v>1287</v>
      </c>
      <c r="S28" s="117">
        <f t="shared" si="7"/>
        <v>-4.595997034840623E-2</v>
      </c>
      <c r="T28" s="117">
        <f t="shared" si="8"/>
        <v>-0.41948579161028415</v>
      </c>
      <c r="U28" s="53">
        <v>201</v>
      </c>
      <c r="V28" s="53">
        <v>621</v>
      </c>
      <c r="W28" s="13">
        <f t="shared" si="9"/>
        <v>822</v>
      </c>
      <c r="X28" s="117">
        <f t="shared" si="10"/>
        <v>-0.36130536130536128</v>
      </c>
      <c r="Y28" s="117">
        <f t="shared" si="11"/>
        <v>-0.62922868741542626</v>
      </c>
    </row>
    <row r="29" spans="3:25" ht="18" customHeight="1">
      <c r="C29" s="51" t="s">
        <v>61</v>
      </c>
      <c r="D29" s="13">
        <v>309</v>
      </c>
      <c r="E29" s="13">
        <v>539</v>
      </c>
      <c r="F29" s="13">
        <f t="shared" si="0"/>
        <v>848</v>
      </c>
      <c r="G29" s="13">
        <v>212</v>
      </c>
      <c r="H29" s="13">
        <v>406</v>
      </c>
      <c r="I29" s="13">
        <f t="shared" si="1"/>
        <v>618</v>
      </c>
      <c r="J29" s="52">
        <f t="shared" si="2"/>
        <v>-0.27122641509433965</v>
      </c>
      <c r="K29" s="13">
        <v>191</v>
      </c>
      <c r="L29" s="13">
        <v>378</v>
      </c>
      <c r="M29" s="13">
        <f t="shared" si="3"/>
        <v>569</v>
      </c>
      <c r="N29" s="52">
        <f t="shared" si="4"/>
        <v>-7.9288025889967639E-2</v>
      </c>
      <c r="O29" s="52">
        <f t="shared" si="5"/>
        <v>-0.32900943396226418</v>
      </c>
      <c r="P29" s="53">
        <v>209</v>
      </c>
      <c r="Q29" s="53">
        <v>459</v>
      </c>
      <c r="R29" s="13">
        <f t="shared" si="6"/>
        <v>668</v>
      </c>
      <c r="S29" s="117">
        <f t="shared" si="7"/>
        <v>0.17398945518453426</v>
      </c>
      <c r="T29" s="117">
        <f t="shared" si="8"/>
        <v>-0.21226415094339623</v>
      </c>
      <c r="U29" s="53">
        <v>161</v>
      </c>
      <c r="V29" s="53">
        <v>337</v>
      </c>
      <c r="W29" s="13">
        <f t="shared" si="9"/>
        <v>498</v>
      </c>
      <c r="X29" s="117">
        <f t="shared" si="10"/>
        <v>-0.25449101796407186</v>
      </c>
      <c r="Y29" s="117">
        <f t="shared" si="11"/>
        <v>-0.41273584905660377</v>
      </c>
    </row>
    <row r="30" spans="3:25" ht="18" customHeight="1">
      <c r="C30" s="51" t="s">
        <v>70</v>
      </c>
      <c r="D30" s="13">
        <v>1237</v>
      </c>
      <c r="E30" s="13">
        <v>2339</v>
      </c>
      <c r="F30" s="13">
        <f t="shared" si="0"/>
        <v>3576</v>
      </c>
      <c r="G30" s="13">
        <v>1202</v>
      </c>
      <c r="H30" s="13">
        <v>2522</v>
      </c>
      <c r="I30" s="13">
        <f t="shared" si="1"/>
        <v>3724</v>
      </c>
      <c r="J30" s="52">
        <f t="shared" si="2"/>
        <v>4.1387024608501119E-2</v>
      </c>
      <c r="K30" s="13">
        <v>641</v>
      </c>
      <c r="L30" s="13">
        <v>1372</v>
      </c>
      <c r="M30" s="13">
        <f t="shared" si="3"/>
        <v>2013</v>
      </c>
      <c r="N30" s="52">
        <f t="shared" si="4"/>
        <v>-0.45945220193340491</v>
      </c>
      <c r="O30" s="52">
        <f t="shared" si="5"/>
        <v>-0.43708053691275167</v>
      </c>
      <c r="P30" s="53">
        <v>709</v>
      </c>
      <c r="Q30" s="53">
        <v>1845</v>
      </c>
      <c r="R30" s="13">
        <f t="shared" si="6"/>
        <v>2554</v>
      </c>
      <c r="S30" s="117">
        <f t="shared" si="7"/>
        <v>0.26875310481867859</v>
      </c>
      <c r="T30" s="117">
        <f t="shared" si="8"/>
        <v>-0.28579418344519014</v>
      </c>
      <c r="U30" s="53">
        <v>300</v>
      </c>
      <c r="V30" s="53">
        <v>842</v>
      </c>
      <c r="W30" s="13">
        <f t="shared" si="9"/>
        <v>1142</v>
      </c>
      <c r="X30" s="117">
        <f t="shared" si="10"/>
        <v>-0.55285826155050899</v>
      </c>
      <c r="Y30" s="117">
        <f t="shared" si="11"/>
        <v>-0.68064876957494402</v>
      </c>
    </row>
    <row r="31" spans="3:25" ht="18" customHeight="1">
      <c r="C31" s="51" t="s">
        <v>62</v>
      </c>
      <c r="D31" s="13">
        <v>623</v>
      </c>
      <c r="E31" s="13">
        <v>1332</v>
      </c>
      <c r="F31" s="13">
        <f t="shared" si="0"/>
        <v>1955</v>
      </c>
      <c r="G31" s="13">
        <v>434</v>
      </c>
      <c r="H31" s="13">
        <v>1027</v>
      </c>
      <c r="I31" s="13">
        <f t="shared" si="1"/>
        <v>1461</v>
      </c>
      <c r="J31" s="52">
        <f t="shared" si="2"/>
        <v>-0.25268542199488492</v>
      </c>
      <c r="K31" s="13">
        <v>158</v>
      </c>
      <c r="L31" s="13">
        <v>1001</v>
      </c>
      <c r="M31" s="13">
        <f t="shared" si="3"/>
        <v>1159</v>
      </c>
      <c r="N31" s="52">
        <f t="shared" si="4"/>
        <v>-0.20670773442847365</v>
      </c>
      <c r="O31" s="52">
        <f t="shared" si="5"/>
        <v>-0.40716112531969312</v>
      </c>
      <c r="P31" s="53">
        <v>289</v>
      </c>
      <c r="Q31" s="53">
        <v>969</v>
      </c>
      <c r="R31" s="13">
        <f t="shared" si="6"/>
        <v>1258</v>
      </c>
      <c r="S31" s="117">
        <f t="shared" si="7"/>
        <v>8.5418464193270066E-2</v>
      </c>
      <c r="T31" s="117">
        <f t="shared" si="8"/>
        <v>-0.35652173913043478</v>
      </c>
      <c r="U31" s="53">
        <v>221</v>
      </c>
      <c r="V31" s="53">
        <v>820</v>
      </c>
      <c r="W31" s="13">
        <f t="shared" si="9"/>
        <v>1041</v>
      </c>
      <c r="X31" s="117">
        <f t="shared" si="10"/>
        <v>-0.17249602543720191</v>
      </c>
      <c r="Y31" s="117">
        <f t="shared" si="11"/>
        <v>-0.46751918158567773</v>
      </c>
    </row>
    <row r="32" spans="3:25" ht="18" customHeight="1">
      <c r="C32" s="47" t="s">
        <v>40</v>
      </c>
      <c r="D32" s="48">
        <v>1008</v>
      </c>
      <c r="E32" s="48">
        <v>2519</v>
      </c>
      <c r="F32" s="48">
        <f t="shared" si="0"/>
        <v>3527</v>
      </c>
      <c r="G32" s="48">
        <v>802</v>
      </c>
      <c r="H32" s="48">
        <v>2037</v>
      </c>
      <c r="I32" s="48">
        <f t="shared" si="1"/>
        <v>2839</v>
      </c>
      <c r="J32" s="49">
        <f t="shared" si="2"/>
        <v>-0.19506662886305642</v>
      </c>
      <c r="K32" s="48">
        <v>576</v>
      </c>
      <c r="L32" s="48">
        <v>1718</v>
      </c>
      <c r="M32" s="48">
        <f t="shared" si="3"/>
        <v>2294</v>
      </c>
      <c r="N32" s="49">
        <f t="shared" si="4"/>
        <v>-0.19196900317013033</v>
      </c>
      <c r="O32" s="49">
        <f t="shared" si="5"/>
        <v>-0.34958888573858804</v>
      </c>
      <c r="P32" s="50">
        <v>493</v>
      </c>
      <c r="Q32" s="50">
        <v>1817</v>
      </c>
      <c r="R32" s="48">
        <f t="shared" si="6"/>
        <v>2310</v>
      </c>
      <c r="S32" s="116">
        <f t="shared" si="7"/>
        <v>6.9747166521360072E-3</v>
      </c>
      <c r="T32" s="116">
        <f t="shared" si="8"/>
        <v>-0.34505245250921462</v>
      </c>
      <c r="U32" s="50">
        <v>419</v>
      </c>
      <c r="V32" s="50">
        <v>1432</v>
      </c>
      <c r="W32" s="48">
        <f t="shared" si="9"/>
        <v>1851</v>
      </c>
      <c r="X32" s="116">
        <f t="shared" si="10"/>
        <v>-0.19870129870129871</v>
      </c>
      <c r="Y32" s="116">
        <f t="shared" si="11"/>
        <v>-0.47519138077686418</v>
      </c>
    </row>
    <row r="33" spans="3:25" ht="18" customHeight="1">
      <c r="C33" s="51" t="s">
        <v>69</v>
      </c>
      <c r="D33" s="13">
        <v>362</v>
      </c>
      <c r="E33" s="13">
        <v>999</v>
      </c>
      <c r="F33" s="13">
        <f t="shared" si="0"/>
        <v>1361</v>
      </c>
      <c r="G33" s="13">
        <v>294</v>
      </c>
      <c r="H33" s="13">
        <v>861</v>
      </c>
      <c r="I33" s="13">
        <f t="shared" si="1"/>
        <v>1155</v>
      </c>
      <c r="J33" s="52">
        <f t="shared" si="2"/>
        <v>-0.15135929463629685</v>
      </c>
      <c r="K33" s="13">
        <v>215</v>
      </c>
      <c r="L33" s="13">
        <v>745</v>
      </c>
      <c r="M33" s="13">
        <f t="shared" si="3"/>
        <v>960</v>
      </c>
      <c r="N33" s="52">
        <f t="shared" si="4"/>
        <v>-0.16883116883116883</v>
      </c>
      <c r="O33" s="52">
        <f t="shared" si="5"/>
        <v>-0.29463629684055842</v>
      </c>
      <c r="P33" s="53">
        <v>235</v>
      </c>
      <c r="Q33" s="53">
        <v>827</v>
      </c>
      <c r="R33" s="13">
        <f t="shared" si="6"/>
        <v>1062</v>
      </c>
      <c r="S33" s="117">
        <f t="shared" si="7"/>
        <v>0.10625</v>
      </c>
      <c r="T33" s="117">
        <f t="shared" si="8"/>
        <v>-0.21969140337986776</v>
      </c>
      <c r="U33" s="53">
        <v>168</v>
      </c>
      <c r="V33" s="53">
        <v>671</v>
      </c>
      <c r="W33" s="13">
        <f t="shared" si="9"/>
        <v>839</v>
      </c>
      <c r="X33" s="117">
        <f t="shared" si="10"/>
        <v>-0.20998116760828625</v>
      </c>
      <c r="Y33" s="117">
        <f t="shared" si="11"/>
        <v>-0.38354151359294636</v>
      </c>
    </row>
    <row r="34" spans="3:25" ht="18" customHeight="1">
      <c r="C34" s="51" t="s">
        <v>68</v>
      </c>
      <c r="D34" s="13">
        <v>149</v>
      </c>
      <c r="E34" s="13">
        <v>378</v>
      </c>
      <c r="F34" s="13">
        <f t="shared" si="0"/>
        <v>527</v>
      </c>
      <c r="G34" s="13">
        <v>113</v>
      </c>
      <c r="H34" s="13">
        <v>280</v>
      </c>
      <c r="I34" s="13">
        <f t="shared" si="1"/>
        <v>393</v>
      </c>
      <c r="J34" s="52">
        <f t="shared" si="2"/>
        <v>-0.25426944971537002</v>
      </c>
      <c r="K34" s="13">
        <v>93</v>
      </c>
      <c r="L34" s="13">
        <v>245</v>
      </c>
      <c r="M34" s="13">
        <f t="shared" si="3"/>
        <v>338</v>
      </c>
      <c r="N34" s="52">
        <f t="shared" si="4"/>
        <v>-0.13994910941475827</v>
      </c>
      <c r="O34" s="52">
        <f t="shared" si="5"/>
        <v>-0.3586337760910816</v>
      </c>
      <c r="P34" s="53">
        <v>75</v>
      </c>
      <c r="Q34" s="53">
        <v>241</v>
      </c>
      <c r="R34" s="13">
        <f t="shared" si="6"/>
        <v>316</v>
      </c>
      <c r="S34" s="117">
        <f t="shared" si="7"/>
        <v>-6.5088757396449703E-2</v>
      </c>
      <c r="T34" s="117">
        <f t="shared" si="8"/>
        <v>-0.40037950664136623</v>
      </c>
      <c r="U34" s="53">
        <v>65</v>
      </c>
      <c r="V34" s="53">
        <v>210</v>
      </c>
      <c r="W34" s="13">
        <f t="shared" si="9"/>
        <v>275</v>
      </c>
      <c r="X34" s="117">
        <f t="shared" si="10"/>
        <v>-0.12974683544303797</v>
      </c>
      <c r="Y34" s="117">
        <f t="shared" si="11"/>
        <v>-0.4781783681214421</v>
      </c>
    </row>
    <row r="35" spans="3:25" ht="18" customHeight="1">
      <c r="C35" s="51" t="s">
        <v>67</v>
      </c>
      <c r="D35" s="13">
        <v>497</v>
      </c>
      <c r="E35" s="13">
        <v>1142</v>
      </c>
      <c r="F35" s="13">
        <f t="shared" si="0"/>
        <v>1639</v>
      </c>
      <c r="G35" s="13">
        <v>395</v>
      </c>
      <c r="H35" s="13">
        <v>896</v>
      </c>
      <c r="I35" s="13">
        <f t="shared" si="1"/>
        <v>1291</v>
      </c>
      <c r="J35" s="52">
        <f t="shared" si="2"/>
        <v>-0.21232458816351435</v>
      </c>
      <c r="K35" s="13">
        <v>268</v>
      </c>
      <c r="L35" s="13">
        <v>728</v>
      </c>
      <c r="M35" s="13">
        <f t="shared" si="3"/>
        <v>996</v>
      </c>
      <c r="N35" s="52">
        <f t="shared" si="4"/>
        <v>-0.22850503485670023</v>
      </c>
      <c r="O35" s="52">
        <f t="shared" si="5"/>
        <v>-0.3923123856009762</v>
      </c>
      <c r="P35" s="53">
        <v>183</v>
      </c>
      <c r="Q35" s="53">
        <v>749</v>
      </c>
      <c r="R35" s="13">
        <f t="shared" si="6"/>
        <v>932</v>
      </c>
      <c r="S35" s="117">
        <f t="shared" si="7"/>
        <v>-6.4257028112449793E-2</v>
      </c>
      <c r="T35" s="117">
        <f t="shared" si="8"/>
        <v>-0.43136058572300184</v>
      </c>
      <c r="U35" s="53">
        <v>186</v>
      </c>
      <c r="V35" s="53">
        <v>551</v>
      </c>
      <c r="W35" s="13">
        <f t="shared" si="9"/>
        <v>737</v>
      </c>
      <c r="X35" s="117">
        <f t="shared" si="10"/>
        <v>-0.20922746781115881</v>
      </c>
      <c r="Y35" s="117">
        <f t="shared" si="11"/>
        <v>-0.55033557046979864</v>
      </c>
    </row>
    <row r="36" spans="3:25" ht="18" customHeight="1">
      <c r="C36" s="47" t="s">
        <v>41</v>
      </c>
      <c r="D36" s="48">
        <v>803</v>
      </c>
      <c r="E36" s="48">
        <v>1861</v>
      </c>
      <c r="F36" s="48">
        <f t="shared" si="0"/>
        <v>2664</v>
      </c>
      <c r="G36" s="48">
        <v>668</v>
      </c>
      <c r="H36" s="48">
        <v>1709</v>
      </c>
      <c r="I36" s="48">
        <f t="shared" si="1"/>
        <v>2377</v>
      </c>
      <c r="J36" s="49">
        <f t="shared" si="2"/>
        <v>-0.10773273273273273</v>
      </c>
      <c r="K36" s="48">
        <v>545</v>
      </c>
      <c r="L36" s="48">
        <v>1444</v>
      </c>
      <c r="M36" s="48">
        <f t="shared" si="3"/>
        <v>1989</v>
      </c>
      <c r="N36" s="49">
        <f t="shared" si="4"/>
        <v>-0.16323096339924276</v>
      </c>
      <c r="O36" s="49">
        <f t="shared" si="5"/>
        <v>-0.2533783783783784</v>
      </c>
      <c r="P36" s="50">
        <v>509</v>
      </c>
      <c r="Q36" s="50">
        <v>1507</v>
      </c>
      <c r="R36" s="48">
        <f t="shared" si="6"/>
        <v>2016</v>
      </c>
      <c r="S36" s="116">
        <f t="shared" si="7"/>
        <v>1.3574660633484163E-2</v>
      </c>
      <c r="T36" s="116">
        <f t="shared" si="8"/>
        <v>-0.24324324324324326</v>
      </c>
      <c r="U36" s="50">
        <v>398</v>
      </c>
      <c r="V36" s="50">
        <v>1123</v>
      </c>
      <c r="W36" s="48">
        <f t="shared" si="9"/>
        <v>1521</v>
      </c>
      <c r="X36" s="116">
        <f t="shared" si="10"/>
        <v>-0.24553571428571427</v>
      </c>
      <c r="Y36" s="116">
        <f t="shared" si="11"/>
        <v>-0.42905405405405406</v>
      </c>
    </row>
    <row r="37" spans="3:25" ht="18" customHeight="1">
      <c r="C37" s="51" t="s">
        <v>66</v>
      </c>
      <c r="D37" s="13">
        <v>71</v>
      </c>
      <c r="E37" s="13">
        <v>204</v>
      </c>
      <c r="F37" s="13">
        <f t="shared" si="0"/>
        <v>275</v>
      </c>
      <c r="G37" s="13">
        <v>63</v>
      </c>
      <c r="H37" s="13">
        <v>176</v>
      </c>
      <c r="I37" s="13">
        <f t="shared" si="1"/>
        <v>239</v>
      </c>
      <c r="J37" s="52">
        <f t="shared" si="2"/>
        <v>-0.13090909090909092</v>
      </c>
      <c r="K37" s="13">
        <v>48</v>
      </c>
      <c r="L37" s="13">
        <v>143</v>
      </c>
      <c r="M37" s="13">
        <f t="shared" si="3"/>
        <v>191</v>
      </c>
      <c r="N37" s="52">
        <f t="shared" si="4"/>
        <v>-0.20083682008368201</v>
      </c>
      <c r="O37" s="52">
        <f t="shared" si="5"/>
        <v>-0.30545454545454548</v>
      </c>
      <c r="P37" s="53">
        <v>34</v>
      </c>
      <c r="Q37" s="53">
        <v>143</v>
      </c>
      <c r="R37" s="13">
        <f t="shared" si="6"/>
        <v>177</v>
      </c>
      <c r="S37" s="117">
        <f t="shared" si="7"/>
        <v>-7.3298429319371722E-2</v>
      </c>
      <c r="T37" s="117">
        <f t="shared" si="8"/>
        <v>-0.35636363636363638</v>
      </c>
      <c r="U37" s="53">
        <v>54</v>
      </c>
      <c r="V37" s="53">
        <v>143</v>
      </c>
      <c r="W37" s="13">
        <f t="shared" si="9"/>
        <v>197</v>
      </c>
      <c r="X37" s="117">
        <f t="shared" si="10"/>
        <v>0.11299435028248588</v>
      </c>
      <c r="Y37" s="117">
        <f t="shared" si="11"/>
        <v>-0.28363636363636363</v>
      </c>
    </row>
    <row r="38" spans="3:25" ht="18" customHeight="1">
      <c r="C38" s="51" t="s">
        <v>65</v>
      </c>
      <c r="D38" s="13">
        <v>120</v>
      </c>
      <c r="E38" s="13">
        <v>343</v>
      </c>
      <c r="F38" s="13">
        <f t="shared" si="0"/>
        <v>463</v>
      </c>
      <c r="G38" s="13">
        <v>100</v>
      </c>
      <c r="H38" s="13">
        <v>325</v>
      </c>
      <c r="I38" s="13">
        <f t="shared" si="1"/>
        <v>425</v>
      </c>
      <c r="J38" s="52">
        <f t="shared" si="2"/>
        <v>-8.2073434125269976E-2</v>
      </c>
      <c r="K38" s="13">
        <v>105</v>
      </c>
      <c r="L38" s="13">
        <v>261</v>
      </c>
      <c r="M38" s="13">
        <f t="shared" si="3"/>
        <v>366</v>
      </c>
      <c r="N38" s="52">
        <f t="shared" si="4"/>
        <v>-0.13882352941176471</v>
      </c>
      <c r="O38" s="52">
        <f t="shared" si="5"/>
        <v>-0.20950323974082075</v>
      </c>
      <c r="P38" s="53">
        <v>106</v>
      </c>
      <c r="Q38" s="53">
        <v>324</v>
      </c>
      <c r="R38" s="13">
        <f t="shared" si="6"/>
        <v>430</v>
      </c>
      <c r="S38" s="117">
        <f t="shared" si="7"/>
        <v>0.17486338797814208</v>
      </c>
      <c r="T38" s="117">
        <f t="shared" si="8"/>
        <v>-7.1274298056155511E-2</v>
      </c>
      <c r="U38" s="53">
        <v>93</v>
      </c>
      <c r="V38" s="53">
        <v>246</v>
      </c>
      <c r="W38" s="13">
        <f t="shared" si="9"/>
        <v>339</v>
      </c>
      <c r="X38" s="117">
        <f t="shared" si="10"/>
        <v>-0.21162790697674419</v>
      </c>
      <c r="Y38" s="117">
        <f t="shared" si="11"/>
        <v>-0.2678185745140389</v>
      </c>
    </row>
    <row r="39" spans="3:25" ht="18" customHeight="1">
      <c r="C39" s="51" t="s">
        <v>64</v>
      </c>
      <c r="D39" s="13">
        <v>492</v>
      </c>
      <c r="E39" s="13">
        <v>1109</v>
      </c>
      <c r="F39" s="13">
        <f t="shared" si="0"/>
        <v>1601</v>
      </c>
      <c r="G39" s="13">
        <v>421</v>
      </c>
      <c r="H39" s="13">
        <v>1021</v>
      </c>
      <c r="I39" s="13">
        <f t="shared" si="1"/>
        <v>1442</v>
      </c>
      <c r="J39" s="52">
        <f t="shared" si="2"/>
        <v>-9.9312929419113058E-2</v>
      </c>
      <c r="K39" s="13">
        <v>315</v>
      </c>
      <c r="L39" s="13">
        <v>873</v>
      </c>
      <c r="M39" s="13">
        <f t="shared" si="3"/>
        <v>1188</v>
      </c>
      <c r="N39" s="52">
        <f t="shared" si="4"/>
        <v>-0.17614424410540916</v>
      </c>
      <c r="O39" s="52">
        <f t="shared" si="5"/>
        <v>-0.25796377264209869</v>
      </c>
      <c r="P39" s="53">
        <v>314</v>
      </c>
      <c r="Q39" s="53">
        <v>876</v>
      </c>
      <c r="R39" s="13">
        <f t="shared" si="6"/>
        <v>1190</v>
      </c>
      <c r="S39" s="117">
        <f t="shared" si="7"/>
        <v>1.6835016835016834E-3</v>
      </c>
      <c r="T39" s="117">
        <f t="shared" si="8"/>
        <v>-0.25671455340412241</v>
      </c>
      <c r="U39" s="53">
        <v>210</v>
      </c>
      <c r="V39" s="53">
        <v>631</v>
      </c>
      <c r="W39" s="13">
        <f t="shared" si="9"/>
        <v>841</v>
      </c>
      <c r="X39" s="117">
        <f t="shared" si="10"/>
        <v>-0.29327731092436976</v>
      </c>
      <c r="Y39" s="117">
        <f t="shared" si="11"/>
        <v>-0.47470331043098063</v>
      </c>
    </row>
    <row r="40" spans="3:25" ht="18" customHeight="1">
      <c r="C40" s="68" t="s">
        <v>63</v>
      </c>
      <c r="D40" s="136">
        <v>120</v>
      </c>
      <c r="E40" s="136">
        <v>205</v>
      </c>
      <c r="F40" s="136">
        <f t="shared" si="0"/>
        <v>325</v>
      </c>
      <c r="G40" s="136">
        <v>84</v>
      </c>
      <c r="H40" s="136">
        <v>187</v>
      </c>
      <c r="I40" s="136">
        <f t="shared" si="1"/>
        <v>271</v>
      </c>
      <c r="J40" s="69">
        <f t="shared" si="2"/>
        <v>-0.16615384615384615</v>
      </c>
      <c r="K40" s="136">
        <v>77</v>
      </c>
      <c r="L40" s="136">
        <v>167</v>
      </c>
      <c r="M40" s="136">
        <f t="shared" si="3"/>
        <v>244</v>
      </c>
      <c r="N40" s="69">
        <f t="shared" si="4"/>
        <v>-9.9630996309963096E-2</v>
      </c>
      <c r="O40" s="69">
        <f t="shared" si="5"/>
        <v>-0.24923076923076923</v>
      </c>
      <c r="P40" s="70">
        <v>55</v>
      </c>
      <c r="Q40" s="70">
        <v>164</v>
      </c>
      <c r="R40" s="136">
        <f t="shared" si="6"/>
        <v>219</v>
      </c>
      <c r="S40" s="118">
        <f t="shared" si="7"/>
        <v>-0.10245901639344263</v>
      </c>
      <c r="T40" s="118">
        <f t="shared" si="8"/>
        <v>-0.32615384615384613</v>
      </c>
      <c r="U40" s="70">
        <v>41</v>
      </c>
      <c r="V40" s="70">
        <v>103</v>
      </c>
      <c r="W40" s="136">
        <f t="shared" si="9"/>
        <v>144</v>
      </c>
      <c r="X40" s="118">
        <f t="shared" si="10"/>
        <v>-0.34246575342465752</v>
      </c>
      <c r="Y40" s="118">
        <f t="shared" si="11"/>
        <v>-0.55692307692307697</v>
      </c>
    </row>
    <row r="41" spans="3:25">
      <c r="C41" s="66" t="s">
        <v>123</v>
      </c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112"/>
      <c r="T41" s="112"/>
      <c r="U41" s="66"/>
      <c r="V41" s="66"/>
      <c r="W41" s="66"/>
      <c r="X41" s="66"/>
      <c r="Y41" s="66"/>
    </row>
    <row r="42" spans="3:25">
      <c r="C42" s="54" t="s">
        <v>17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113"/>
      <c r="T42" s="113"/>
      <c r="U42" s="54"/>
      <c r="V42" s="54"/>
      <c r="W42" s="54"/>
      <c r="X42" s="54"/>
      <c r="Y42" s="54"/>
    </row>
    <row r="43" spans="3:25">
      <c r="C43" s="6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114"/>
      <c r="T43" s="114"/>
      <c r="U43" s="55"/>
      <c r="V43" s="55"/>
      <c r="W43" s="55"/>
      <c r="X43" s="55"/>
      <c r="Y43" s="55"/>
    </row>
  </sheetData>
  <mergeCells count="23">
    <mergeCell ref="N5:N7"/>
    <mergeCell ref="M6:M7"/>
    <mergeCell ref="C5:C7"/>
    <mergeCell ref="D5:F5"/>
    <mergeCell ref="G5:I5"/>
    <mergeCell ref="J5:J7"/>
    <mergeCell ref="K5:M5"/>
    <mergeCell ref="D6:E6"/>
    <mergeCell ref="F6:F7"/>
    <mergeCell ref="G6:H6"/>
    <mergeCell ref="I6:I7"/>
    <mergeCell ref="K6:L6"/>
    <mergeCell ref="O5:O7"/>
    <mergeCell ref="P5:R5"/>
    <mergeCell ref="S5:S7"/>
    <mergeCell ref="X5:X7"/>
    <mergeCell ref="Y5:Y7"/>
    <mergeCell ref="P6:Q6"/>
    <mergeCell ref="R6:R7"/>
    <mergeCell ref="U6:V6"/>
    <mergeCell ref="W6:W7"/>
    <mergeCell ref="T5:T7"/>
    <mergeCell ref="U5:W5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D4531-1032-43B6-8969-73BB17127676}">
  <dimension ref="C1:L41"/>
  <sheetViews>
    <sheetView showGridLines="0" workbookViewId="0"/>
  </sheetViews>
  <sheetFormatPr defaultColWidth="8.875" defaultRowHeight="12.75"/>
  <cols>
    <col min="1" max="2" width="8.875" style="123"/>
    <col min="3" max="3" width="21.25" style="123" customWidth="1"/>
    <col min="4" max="4" width="6.625" style="122" customWidth="1"/>
    <col min="5" max="5" width="6.625" style="123" customWidth="1"/>
    <col min="6" max="6" width="21.25" style="123" customWidth="1"/>
    <col min="7" max="7" width="7.5" style="122" customWidth="1"/>
    <col min="8" max="8" width="7.5" style="123" customWidth="1"/>
    <col min="9" max="9" width="21.25" style="123" customWidth="1"/>
    <col min="10" max="10" width="8.75" style="124" customWidth="1"/>
    <col min="11" max="11" width="21.25" style="123" customWidth="1"/>
    <col min="12" max="16384" width="8.875" style="123"/>
  </cols>
  <sheetData>
    <row r="1" spans="3:12" s="141" customFormat="1">
      <c r="D1" s="142"/>
      <c r="G1" s="142"/>
      <c r="J1" s="143"/>
    </row>
    <row r="4" spans="3:12">
      <c r="C4" s="121" t="s">
        <v>89</v>
      </c>
    </row>
    <row r="5" spans="3:12" ht="24" customHeight="1">
      <c r="C5" s="183" t="s">
        <v>88</v>
      </c>
      <c r="D5" s="183"/>
      <c r="E5" s="183"/>
      <c r="F5" s="183"/>
      <c r="G5" s="183"/>
      <c r="H5" s="183"/>
      <c r="I5" s="182" t="s">
        <v>87</v>
      </c>
      <c r="J5" s="182"/>
    </row>
    <row r="6" spans="3:12" ht="15.75" customHeight="1">
      <c r="C6" s="183">
        <v>2017</v>
      </c>
      <c r="D6" s="183"/>
      <c r="E6" s="183"/>
      <c r="F6" s="183">
        <v>2021</v>
      </c>
      <c r="G6" s="183"/>
      <c r="H6" s="183"/>
      <c r="I6" s="182"/>
      <c r="J6" s="182"/>
    </row>
    <row r="7" spans="3:12">
      <c r="C7" s="77" t="s">
        <v>62</v>
      </c>
      <c r="D7" s="79">
        <v>18.799958726637929</v>
      </c>
      <c r="E7" s="125"/>
      <c r="F7" s="77" t="s">
        <v>62</v>
      </c>
      <c r="G7" s="79">
        <v>10.412695846954776</v>
      </c>
      <c r="H7" s="125"/>
      <c r="I7" s="77" t="s">
        <v>80</v>
      </c>
      <c r="J7" s="126">
        <v>-0.71489720231410003</v>
      </c>
      <c r="L7" s="124"/>
    </row>
    <row r="8" spans="3:12">
      <c r="C8" s="77" t="s">
        <v>68</v>
      </c>
      <c r="D8" s="79">
        <v>31.368263412462305</v>
      </c>
      <c r="E8" s="125"/>
      <c r="F8" s="77" t="s">
        <v>71</v>
      </c>
      <c r="G8" s="79">
        <v>17.048282727725237</v>
      </c>
      <c r="H8" s="125"/>
      <c r="I8" s="77" t="s">
        <v>70</v>
      </c>
      <c r="J8" s="126">
        <v>-0.66711796010864322</v>
      </c>
      <c r="L8" s="124"/>
    </row>
    <row r="9" spans="3:12">
      <c r="C9" s="77" t="s">
        <v>85</v>
      </c>
      <c r="D9" s="79">
        <v>36.139097423155349</v>
      </c>
      <c r="E9" s="125"/>
      <c r="F9" s="77" t="s">
        <v>68</v>
      </c>
      <c r="G9" s="79">
        <v>17.14343066853769</v>
      </c>
      <c r="H9" s="125"/>
      <c r="I9" s="77" t="s">
        <v>71</v>
      </c>
      <c r="J9" s="126">
        <v>-0.60963500456785247</v>
      </c>
      <c r="L9" s="124"/>
    </row>
    <row r="10" spans="3:12">
      <c r="C10" s="77" t="s">
        <v>66</v>
      </c>
      <c r="D10" s="79">
        <v>41.019368600046235</v>
      </c>
      <c r="E10" s="125"/>
      <c r="F10" s="77" t="s">
        <v>63</v>
      </c>
      <c r="G10" s="79">
        <v>19.252495136739508</v>
      </c>
      <c r="H10" s="125"/>
      <c r="I10" s="77" t="s">
        <v>77</v>
      </c>
      <c r="J10" s="126">
        <v>-0.60822557125198629</v>
      </c>
      <c r="L10" s="124"/>
    </row>
    <row r="11" spans="3:12">
      <c r="C11" s="77" t="s">
        <v>71</v>
      </c>
      <c r="D11" s="79">
        <v>43.672672824703959</v>
      </c>
      <c r="E11" s="125"/>
      <c r="F11" s="77" t="s">
        <v>66</v>
      </c>
      <c r="G11" s="79">
        <v>30.004782488173241</v>
      </c>
      <c r="H11" s="125"/>
      <c r="I11" s="77" t="s">
        <v>78</v>
      </c>
      <c r="J11" s="126">
        <v>-0.58208324152767343</v>
      </c>
      <c r="L11" s="124"/>
    </row>
    <row r="12" spans="3:12">
      <c r="C12" s="77" t="s">
        <v>63</v>
      </c>
      <c r="D12" s="79">
        <v>43.776998622034782</v>
      </c>
      <c r="E12" s="125"/>
      <c r="F12" s="77" t="s">
        <v>67</v>
      </c>
      <c r="G12" s="79">
        <v>30.070242781509695</v>
      </c>
      <c r="H12" s="125"/>
      <c r="I12" s="77" t="s">
        <v>63</v>
      </c>
      <c r="J12" s="126">
        <v>-0.56021436501476074</v>
      </c>
      <c r="L12" s="124"/>
    </row>
    <row r="13" spans="3:12">
      <c r="C13" s="77" t="s">
        <v>59</v>
      </c>
      <c r="D13" s="79">
        <v>48.539968832230535</v>
      </c>
      <c r="E13" s="125"/>
      <c r="F13" s="77" t="s">
        <v>70</v>
      </c>
      <c r="G13" s="79">
        <v>30.595115176409504</v>
      </c>
      <c r="H13" s="125"/>
      <c r="I13" s="77" t="s">
        <v>67</v>
      </c>
      <c r="J13" s="126">
        <v>-0.52809019562380699</v>
      </c>
      <c r="L13" s="124"/>
    </row>
    <row r="14" spans="3:12">
      <c r="C14" s="77" t="s">
        <v>69</v>
      </c>
      <c r="D14" s="79">
        <v>49.980830276705042</v>
      </c>
      <c r="E14" s="125"/>
      <c r="F14" s="77" t="s">
        <v>69</v>
      </c>
      <c r="G14" s="79">
        <v>32.181745930677678</v>
      </c>
      <c r="H14" s="125"/>
      <c r="I14" s="77" t="s">
        <v>74</v>
      </c>
      <c r="J14" s="126">
        <v>-0.49457740829845287</v>
      </c>
      <c r="L14" s="124"/>
    </row>
    <row r="15" spans="3:12">
      <c r="C15" s="77" t="s">
        <v>65</v>
      </c>
      <c r="D15" s="79">
        <v>53.904276250683992</v>
      </c>
      <c r="E15" s="125"/>
      <c r="F15" s="77" t="s">
        <v>80</v>
      </c>
      <c r="G15" s="79">
        <v>34.605934533262072</v>
      </c>
      <c r="H15" s="125"/>
      <c r="I15" s="77" t="s">
        <v>64</v>
      </c>
      <c r="J15" s="126">
        <v>-0.46750265516563794</v>
      </c>
      <c r="L15" s="124"/>
    </row>
    <row r="16" spans="3:12">
      <c r="C16" s="77" t="s">
        <v>84</v>
      </c>
      <c r="D16" s="79">
        <v>56.930435819892992</v>
      </c>
      <c r="E16" s="125"/>
      <c r="F16" s="77" t="s">
        <v>59</v>
      </c>
      <c r="G16" s="79">
        <v>39.731044709366323</v>
      </c>
      <c r="H16" s="125"/>
      <c r="I16" s="77" t="s">
        <v>68</v>
      </c>
      <c r="J16" s="126">
        <v>-0.45347849056486911</v>
      </c>
      <c r="L16" s="124"/>
    </row>
    <row r="17" spans="3:12">
      <c r="C17" s="77" t="s">
        <v>79</v>
      </c>
      <c r="D17" s="79">
        <v>63.508595888453499</v>
      </c>
      <c r="E17" s="125"/>
      <c r="F17" s="77" t="s">
        <v>65</v>
      </c>
      <c r="G17" s="79">
        <v>40.083430290303355</v>
      </c>
      <c r="H17" s="125"/>
      <c r="I17" s="77" t="s">
        <v>75</v>
      </c>
      <c r="J17" s="126">
        <v>-0.45253414996417973</v>
      </c>
      <c r="L17" s="124"/>
    </row>
    <row r="18" spans="3:12">
      <c r="C18" s="77" t="s">
        <v>67</v>
      </c>
      <c r="D18" s="79">
        <v>63.720317956222317</v>
      </c>
      <c r="E18" s="125"/>
      <c r="F18" s="77" t="s">
        <v>86</v>
      </c>
      <c r="G18" s="79">
        <v>41.227137190456489</v>
      </c>
      <c r="H18" s="125"/>
      <c r="I18" s="77" t="s">
        <v>62</v>
      </c>
      <c r="J18" s="126">
        <v>-0.44613198367287482</v>
      </c>
      <c r="L18" s="124"/>
    </row>
    <row r="19" spans="3:12">
      <c r="C19" s="77" t="s">
        <v>76</v>
      </c>
      <c r="D19" s="79">
        <v>69.859099418661927</v>
      </c>
      <c r="E19" s="125"/>
      <c r="F19" s="77" t="s">
        <v>85</v>
      </c>
      <c r="G19" s="79">
        <v>43.443405963027502</v>
      </c>
      <c r="H19" s="125"/>
      <c r="I19" s="77" t="s">
        <v>81</v>
      </c>
      <c r="J19" s="126">
        <v>-0.44340465192682965</v>
      </c>
      <c r="L19" s="124"/>
    </row>
    <row r="20" spans="3:12">
      <c r="C20" s="77" t="s">
        <v>86</v>
      </c>
      <c r="D20" s="79">
        <v>69.906655088948753</v>
      </c>
      <c r="E20" s="125"/>
      <c r="F20" s="77" t="s">
        <v>84</v>
      </c>
      <c r="G20" s="79">
        <v>46.531498839286172</v>
      </c>
      <c r="H20" s="125"/>
      <c r="I20" s="77" t="s">
        <v>73</v>
      </c>
      <c r="J20" s="126">
        <v>-0.4204745638279343</v>
      </c>
      <c r="L20" s="124"/>
    </row>
    <row r="21" spans="3:12">
      <c r="C21" s="77" t="s">
        <v>83</v>
      </c>
      <c r="D21" s="79">
        <v>72.44626901714561</v>
      </c>
      <c r="E21" s="125"/>
      <c r="F21" s="77" t="s">
        <v>83</v>
      </c>
      <c r="G21" s="79">
        <v>48.954054828541402</v>
      </c>
      <c r="H21" s="125"/>
      <c r="I21" s="77" t="s">
        <v>86</v>
      </c>
      <c r="J21" s="126">
        <v>-0.41025447236748264</v>
      </c>
      <c r="L21" s="124"/>
    </row>
    <row r="22" spans="3:12">
      <c r="C22" s="77" t="s">
        <v>60</v>
      </c>
      <c r="D22" s="79">
        <v>82.441600223807527</v>
      </c>
      <c r="E22" s="125"/>
      <c r="F22" s="77" t="s">
        <v>64</v>
      </c>
      <c r="G22" s="79">
        <v>50.016265694015829</v>
      </c>
      <c r="H22" s="125"/>
      <c r="I22" s="77" t="s">
        <v>61</v>
      </c>
      <c r="J22" s="126">
        <v>-0.39540239253588272</v>
      </c>
      <c r="L22" s="124"/>
    </row>
    <row r="23" spans="3:12">
      <c r="C23" s="77" t="s">
        <v>61</v>
      </c>
      <c r="D23" s="79">
        <v>89.949901723367987</v>
      </c>
      <c r="E23" s="125"/>
      <c r="F23" s="77" t="s">
        <v>61</v>
      </c>
      <c r="G23" s="79">
        <v>54.383495373580764</v>
      </c>
      <c r="H23" s="125"/>
      <c r="I23" s="77" t="s">
        <v>69</v>
      </c>
      <c r="J23" s="126">
        <v>-0.35611822067556015</v>
      </c>
      <c r="L23" s="124"/>
    </row>
    <row r="24" spans="3:12">
      <c r="C24" s="77" t="s">
        <v>70</v>
      </c>
      <c r="D24" s="79">
        <v>91.909780372635552</v>
      </c>
      <c r="E24" s="125"/>
      <c r="F24" s="77" t="s">
        <v>76</v>
      </c>
      <c r="G24" s="79">
        <v>54.721454573564252</v>
      </c>
      <c r="H24" s="125"/>
      <c r="I24" s="77" t="s">
        <v>83</v>
      </c>
      <c r="J24" s="126">
        <v>-0.32427086318336679</v>
      </c>
      <c r="L24" s="124"/>
    </row>
    <row r="25" spans="3:12">
      <c r="C25" s="77" t="s">
        <v>64</v>
      </c>
      <c r="D25" s="79">
        <v>93.927727864209018</v>
      </c>
      <c r="E25" s="125"/>
      <c r="F25" s="77" t="s">
        <v>78</v>
      </c>
      <c r="G25" s="79">
        <v>57.225199284814479</v>
      </c>
      <c r="H25" s="125"/>
      <c r="I25" s="77" t="s">
        <v>66</v>
      </c>
      <c r="J25" s="126">
        <v>-0.26852159084332122</v>
      </c>
      <c r="L25" s="124"/>
    </row>
    <row r="26" spans="3:12">
      <c r="C26" s="77" t="s">
        <v>82</v>
      </c>
      <c r="D26" s="79">
        <v>98.52093361108443</v>
      </c>
      <c r="E26" s="125"/>
      <c r="F26" s="77" t="s">
        <v>81</v>
      </c>
      <c r="G26" s="79">
        <v>57.362916188816193</v>
      </c>
      <c r="H26" s="125"/>
      <c r="I26" s="77" t="s">
        <v>65</v>
      </c>
      <c r="J26" s="126">
        <v>-0.25639609548055597</v>
      </c>
      <c r="L26" s="124"/>
    </row>
    <row r="27" spans="3:12">
      <c r="C27" s="77" t="s">
        <v>81</v>
      </c>
      <c r="D27" s="79">
        <v>103.06035863827455</v>
      </c>
      <c r="E27" s="125"/>
      <c r="F27" s="77" t="s">
        <v>79</v>
      </c>
      <c r="G27" s="79">
        <v>58.538869809553546</v>
      </c>
      <c r="H27" s="125"/>
      <c r="I27" s="77" t="s">
        <v>76</v>
      </c>
      <c r="J27" s="126">
        <v>-0.21668823347376068</v>
      </c>
      <c r="L27" s="124"/>
    </row>
    <row r="28" spans="3:12">
      <c r="C28" s="77" t="s">
        <v>72</v>
      </c>
      <c r="D28" s="79">
        <v>119.83217136053504</v>
      </c>
      <c r="E28" s="125"/>
      <c r="F28" s="77" t="s">
        <v>77</v>
      </c>
      <c r="G28" s="79">
        <v>59.981492092128775</v>
      </c>
      <c r="H28" s="125"/>
      <c r="I28" s="77" t="s">
        <v>84</v>
      </c>
      <c r="J28" s="126">
        <v>-0.18266041407982964</v>
      </c>
      <c r="L28" s="124"/>
    </row>
    <row r="29" spans="3:12">
      <c r="C29" s="77" t="s">
        <v>80</v>
      </c>
      <c r="D29" s="79">
        <v>121.38055050370885</v>
      </c>
      <c r="E29" s="125"/>
      <c r="F29" s="77" t="s">
        <v>74</v>
      </c>
      <c r="G29" s="79">
        <v>63.340294051160157</v>
      </c>
      <c r="H29" s="125"/>
      <c r="I29" s="77" t="s">
        <v>59</v>
      </c>
      <c r="J29" s="126">
        <v>-0.18147774575856521</v>
      </c>
      <c r="L29" s="124"/>
    </row>
    <row r="30" spans="3:12">
      <c r="C30" s="77" t="s">
        <v>74</v>
      </c>
      <c r="D30" s="79">
        <v>125.32145394989131</v>
      </c>
      <c r="E30" s="125"/>
      <c r="F30" s="77" t="s">
        <v>75</v>
      </c>
      <c r="G30" s="79">
        <v>71.769481016143672</v>
      </c>
      <c r="H30" s="125"/>
      <c r="I30" s="77" t="s">
        <v>72</v>
      </c>
      <c r="J30" s="126">
        <v>-7.863732063519091E-2</v>
      </c>
      <c r="L30" s="124"/>
    </row>
    <row r="31" spans="3:12">
      <c r="C31" s="77" t="s">
        <v>73</v>
      </c>
      <c r="D31" s="79">
        <v>125.96382030037527</v>
      </c>
      <c r="E31" s="125"/>
      <c r="F31" s="77" t="s">
        <v>73</v>
      </c>
      <c r="G31" s="79">
        <v>72.999237901474686</v>
      </c>
      <c r="H31" s="125"/>
      <c r="I31" s="77" t="s">
        <v>79</v>
      </c>
      <c r="J31" s="126">
        <v>-7.8252809865750769E-2</v>
      </c>
      <c r="L31" s="124"/>
    </row>
    <row r="32" spans="3:12">
      <c r="C32" s="77" t="s">
        <v>75</v>
      </c>
      <c r="D32" s="79">
        <v>131.09398697918391</v>
      </c>
      <c r="E32" s="125"/>
      <c r="F32" s="77" t="s">
        <v>60</v>
      </c>
      <c r="G32" s="79">
        <v>83.17833469117268</v>
      </c>
      <c r="H32" s="125"/>
      <c r="I32" s="77" t="s">
        <v>60</v>
      </c>
      <c r="J32" s="126">
        <v>8.9364406484724983E-3</v>
      </c>
      <c r="L32" s="124"/>
    </row>
    <row r="33" spans="3:12">
      <c r="C33" s="77" t="s">
        <v>78</v>
      </c>
      <c r="D33" s="79">
        <v>136.92965913594441</v>
      </c>
      <c r="E33" s="125"/>
      <c r="F33" s="77" t="s">
        <v>72</v>
      </c>
      <c r="G33" s="79">
        <v>110.40889047884551</v>
      </c>
      <c r="H33" s="125"/>
      <c r="I33" s="77" t="s">
        <v>85</v>
      </c>
      <c r="J33" s="126">
        <v>0.20211651813949494</v>
      </c>
      <c r="L33" s="124"/>
    </row>
    <row r="34" spans="3:12">
      <c r="C34" s="77" t="s">
        <v>77</v>
      </c>
      <c r="D34" s="79">
        <v>153.10211103825873</v>
      </c>
      <c r="E34" s="125"/>
      <c r="F34" s="77" t="s">
        <v>82</v>
      </c>
      <c r="G34" s="79">
        <v>118.76389577568419</v>
      </c>
      <c r="H34" s="125"/>
      <c r="I34" s="77" t="s">
        <v>82</v>
      </c>
      <c r="J34" s="126">
        <v>0.20546863922858985</v>
      </c>
      <c r="L34" s="124"/>
    </row>
    <row r="35" spans="3:12">
      <c r="C35" s="77" t="s">
        <v>37</v>
      </c>
      <c r="D35" s="79">
        <v>90.227016557983816</v>
      </c>
      <c r="E35" s="125"/>
      <c r="F35" s="77" t="s">
        <v>37</v>
      </c>
      <c r="G35" s="79">
        <v>62.995571816217229</v>
      </c>
      <c r="H35" s="125"/>
      <c r="I35" s="77" t="s">
        <v>37</v>
      </c>
      <c r="J35" s="126">
        <v>-0.30181032001946417</v>
      </c>
    </row>
    <row r="36" spans="3:12">
      <c r="C36" s="77" t="s">
        <v>38</v>
      </c>
      <c r="D36" s="79">
        <v>110.50950947841905</v>
      </c>
      <c r="E36" s="125"/>
      <c r="F36" s="77" t="s">
        <v>38</v>
      </c>
      <c r="G36" s="79">
        <v>71.782912694631378</v>
      </c>
      <c r="H36" s="125"/>
      <c r="I36" s="77" t="s">
        <v>38</v>
      </c>
      <c r="J36" s="126">
        <v>-0.3504367811111353</v>
      </c>
    </row>
    <row r="37" spans="3:12">
      <c r="C37" s="77" t="s">
        <v>39</v>
      </c>
      <c r="D37" s="79">
        <v>42.326314514946887</v>
      </c>
      <c r="E37" s="125"/>
      <c r="F37" s="77" t="s">
        <v>39</v>
      </c>
      <c r="G37" s="79">
        <v>17.994229518221069</v>
      </c>
      <c r="H37" s="125"/>
      <c r="I37" s="77" t="s">
        <v>39</v>
      </c>
      <c r="J37" s="126">
        <v>-0.57486897396023739</v>
      </c>
    </row>
    <row r="38" spans="3:12">
      <c r="C38" s="77" t="s">
        <v>40</v>
      </c>
      <c r="D38" s="79">
        <v>50.564394408584398</v>
      </c>
      <c r="E38" s="125"/>
      <c r="F38" s="77" t="s">
        <v>40</v>
      </c>
      <c r="G38" s="79">
        <v>27.783994527858972</v>
      </c>
      <c r="H38" s="125"/>
      <c r="I38" s="77" t="s">
        <v>40</v>
      </c>
      <c r="J38" s="126">
        <v>-0.45052254945740949</v>
      </c>
    </row>
    <row r="39" spans="3:12">
      <c r="C39" s="77" t="s">
        <v>41</v>
      </c>
      <c r="D39" s="79">
        <v>66.997866832182922</v>
      </c>
      <c r="E39" s="125"/>
      <c r="F39" s="77" t="s">
        <v>41</v>
      </c>
      <c r="G39" s="79">
        <v>38.68549683012921</v>
      </c>
      <c r="H39" s="125"/>
      <c r="I39" s="77" t="s">
        <v>41</v>
      </c>
      <c r="J39" s="126">
        <v>-0.4225861410329807</v>
      </c>
    </row>
    <row r="40" spans="3:12">
      <c r="C40" s="127" t="s">
        <v>18</v>
      </c>
    </row>
    <row r="41" spans="3:12">
      <c r="C41" s="127" t="s">
        <v>17</v>
      </c>
      <c r="H41" s="128"/>
      <c r="I41" s="128"/>
      <c r="K41" s="128"/>
    </row>
  </sheetData>
  <mergeCells count="4">
    <mergeCell ref="I5:J6"/>
    <mergeCell ref="C5:H5"/>
    <mergeCell ref="F6:H6"/>
    <mergeCell ref="C6:E6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436D5-CC28-416C-A4F9-464F9307AA77}">
  <dimension ref="C1:N21"/>
  <sheetViews>
    <sheetView workbookViewId="0"/>
  </sheetViews>
  <sheetFormatPr defaultColWidth="8.875" defaultRowHeight="12"/>
  <cols>
    <col min="1" max="16384" width="8.875" style="16"/>
  </cols>
  <sheetData>
    <row r="1" spans="3:14" s="138" customFormat="1"/>
    <row r="4" spans="3:14" ht="12.75">
      <c r="C4" s="17" t="s">
        <v>94</v>
      </c>
    </row>
    <row r="5" spans="3:14">
      <c r="C5" s="76"/>
      <c r="D5" s="76">
        <v>1996</v>
      </c>
      <c r="E5" s="76">
        <v>1999</v>
      </c>
      <c r="F5" s="76">
        <v>2022</v>
      </c>
      <c r="G5" s="76">
        <v>2004</v>
      </c>
      <c r="H5" s="76">
        <v>2006</v>
      </c>
      <c r="I5" s="76">
        <v>2008</v>
      </c>
      <c r="J5" s="76">
        <v>2010</v>
      </c>
      <c r="K5" s="76">
        <v>2012</v>
      </c>
      <c r="L5" s="76">
        <v>2014</v>
      </c>
      <c r="M5" s="76">
        <v>2016</v>
      </c>
      <c r="N5" s="76">
        <v>2017</v>
      </c>
    </row>
    <row r="6" spans="3:14">
      <c r="C6" s="77" t="s">
        <v>0</v>
      </c>
      <c r="D6" s="78">
        <v>4245</v>
      </c>
      <c r="E6" s="78">
        <v>8579</v>
      </c>
      <c r="F6" s="78">
        <v>9555</v>
      </c>
      <c r="G6" s="78">
        <v>13489</v>
      </c>
      <c r="H6" s="78">
        <v>15426</v>
      </c>
      <c r="I6" s="78">
        <v>16868</v>
      </c>
      <c r="J6" s="78">
        <v>17703</v>
      </c>
      <c r="K6" s="78">
        <v>20532</v>
      </c>
      <c r="L6" s="78">
        <v>24628</v>
      </c>
      <c r="M6" s="78">
        <v>26450</v>
      </c>
      <c r="N6" s="78">
        <v>26109</v>
      </c>
    </row>
    <row r="7" spans="3:14">
      <c r="C7" s="83" t="s">
        <v>91</v>
      </c>
    </row>
    <row r="9" spans="3:14" ht="12.75">
      <c r="C9" s="17" t="s">
        <v>94</v>
      </c>
    </row>
    <row r="10" spans="3:14">
      <c r="C10" s="76"/>
      <c r="D10" s="76">
        <v>2006</v>
      </c>
      <c r="E10" s="76">
        <v>2008</v>
      </c>
      <c r="F10" s="76">
        <v>2009</v>
      </c>
      <c r="G10" s="76">
        <v>2010</v>
      </c>
      <c r="H10" s="76">
        <v>2011</v>
      </c>
      <c r="I10" s="76">
        <v>2012</v>
      </c>
      <c r="J10" s="76">
        <v>2013</v>
      </c>
      <c r="K10" s="76">
        <v>2014</v>
      </c>
      <c r="L10" s="76">
        <v>2015</v>
      </c>
      <c r="M10" s="76">
        <v>2016</v>
      </c>
      <c r="N10" s="76">
        <v>2017</v>
      </c>
    </row>
    <row r="11" spans="3:14">
      <c r="C11" s="77" t="s">
        <v>0</v>
      </c>
      <c r="D11" s="78">
        <v>15426</v>
      </c>
      <c r="E11" s="78">
        <v>16868</v>
      </c>
      <c r="F11" s="78">
        <v>16940</v>
      </c>
      <c r="G11" s="78">
        <v>17703</v>
      </c>
      <c r="H11" s="78">
        <v>19595</v>
      </c>
      <c r="I11" s="78">
        <v>20532</v>
      </c>
      <c r="J11" s="78">
        <v>23066</v>
      </c>
      <c r="K11" s="78">
        <v>24628</v>
      </c>
      <c r="L11" s="78">
        <v>26209</v>
      </c>
      <c r="M11" s="78">
        <v>26450</v>
      </c>
      <c r="N11" s="78">
        <v>26109</v>
      </c>
    </row>
    <row r="12" spans="3:14">
      <c r="C12" s="77" t="s">
        <v>93</v>
      </c>
      <c r="D12" s="78">
        <v>14859</v>
      </c>
      <c r="E12" s="78">
        <v>16090</v>
      </c>
      <c r="F12" s="78">
        <v>16208</v>
      </c>
      <c r="G12" s="78">
        <v>16788</v>
      </c>
      <c r="H12" s="78">
        <v>18635</v>
      </c>
      <c r="I12" s="78">
        <v>19505</v>
      </c>
      <c r="J12" s="78">
        <v>22081</v>
      </c>
      <c r="K12" s="78">
        <v>23477</v>
      </c>
      <c r="L12" s="78">
        <v>25130</v>
      </c>
      <c r="M12" s="78">
        <v>25360</v>
      </c>
      <c r="N12" s="78">
        <v>25063</v>
      </c>
    </row>
    <row r="13" spans="3:14">
      <c r="C13" s="77" t="s">
        <v>92</v>
      </c>
      <c r="D13" s="78">
        <v>567</v>
      </c>
      <c r="E13" s="78">
        <v>778</v>
      </c>
      <c r="F13" s="78">
        <v>732</v>
      </c>
      <c r="G13" s="78">
        <v>915</v>
      </c>
      <c r="H13" s="78">
        <v>960</v>
      </c>
      <c r="I13" s="78">
        <v>1027</v>
      </c>
      <c r="J13" s="78">
        <v>985</v>
      </c>
      <c r="K13" s="78">
        <v>1181</v>
      </c>
      <c r="L13" s="78">
        <v>1079</v>
      </c>
      <c r="M13" s="78">
        <v>1090</v>
      </c>
      <c r="N13" s="78">
        <v>1046</v>
      </c>
    </row>
    <row r="14" spans="3:14">
      <c r="C14" s="83" t="s">
        <v>91</v>
      </c>
    </row>
    <row r="16" spans="3:14" ht="12.75">
      <c r="C16" s="17" t="s">
        <v>94</v>
      </c>
    </row>
    <row r="17" spans="3:14">
      <c r="C17" s="76"/>
      <c r="D17" s="76">
        <v>2006</v>
      </c>
      <c r="E17" s="76">
        <v>2008</v>
      </c>
      <c r="F17" s="76">
        <v>2009</v>
      </c>
      <c r="G17" s="76">
        <v>2010</v>
      </c>
      <c r="H17" s="76">
        <v>2011</v>
      </c>
      <c r="I17" s="76">
        <v>2012</v>
      </c>
      <c r="J17" s="76">
        <v>2013</v>
      </c>
      <c r="K17" s="76">
        <v>2014</v>
      </c>
      <c r="L17" s="76">
        <v>2015</v>
      </c>
      <c r="M17" s="76">
        <v>2016</v>
      </c>
      <c r="N17" s="76">
        <v>2017</v>
      </c>
    </row>
    <row r="18" spans="3:14">
      <c r="C18" s="77" t="s">
        <v>0</v>
      </c>
      <c r="D18" s="78">
        <v>100</v>
      </c>
      <c r="E18" s="78">
        <v>100</v>
      </c>
      <c r="F18" s="78">
        <v>100</v>
      </c>
      <c r="G18" s="78">
        <v>100</v>
      </c>
      <c r="H18" s="78">
        <v>100</v>
      </c>
      <c r="I18" s="78">
        <v>100</v>
      </c>
      <c r="J18" s="78">
        <v>100</v>
      </c>
      <c r="K18" s="78">
        <v>100</v>
      </c>
      <c r="L18" s="78">
        <v>100</v>
      </c>
      <c r="M18" s="78">
        <v>100</v>
      </c>
      <c r="N18" s="78">
        <v>100</v>
      </c>
    </row>
    <row r="19" spans="3:14">
      <c r="C19" s="77" t="s">
        <v>93</v>
      </c>
      <c r="D19" s="85">
        <f t="shared" ref="D19:N19" si="0">D12*100/D11</f>
        <v>96.324387397899656</v>
      </c>
      <c r="E19" s="85">
        <f t="shared" si="0"/>
        <v>95.387716386056439</v>
      </c>
      <c r="F19" s="85">
        <f t="shared" si="0"/>
        <v>95.678866587957501</v>
      </c>
      <c r="G19" s="85">
        <f t="shared" si="0"/>
        <v>94.831384511099813</v>
      </c>
      <c r="H19" s="85">
        <f t="shared" si="0"/>
        <v>95.100791018116865</v>
      </c>
      <c r="I19" s="85">
        <f t="shared" si="0"/>
        <v>94.998051821546852</v>
      </c>
      <c r="J19" s="85">
        <f t="shared" si="0"/>
        <v>95.72964536547299</v>
      </c>
      <c r="K19" s="85">
        <f t="shared" si="0"/>
        <v>95.326457690433656</v>
      </c>
      <c r="L19" s="85">
        <f t="shared" si="0"/>
        <v>95.88309359380365</v>
      </c>
      <c r="M19" s="85">
        <f t="shared" si="0"/>
        <v>95.879017013232513</v>
      </c>
      <c r="N19" s="85">
        <f t="shared" si="0"/>
        <v>95.993718641081614</v>
      </c>
    </row>
    <row r="20" spans="3:14">
      <c r="C20" s="77" t="s">
        <v>92</v>
      </c>
      <c r="D20" s="85">
        <f t="shared" ref="D20:N20" si="1">D13*100/D11</f>
        <v>3.6756126021003501</v>
      </c>
      <c r="E20" s="85">
        <f t="shared" si="1"/>
        <v>4.6122836139435615</v>
      </c>
      <c r="F20" s="85">
        <f t="shared" si="1"/>
        <v>4.3211334120425029</v>
      </c>
      <c r="G20" s="85">
        <f t="shared" si="1"/>
        <v>5.1686154889001861</v>
      </c>
      <c r="H20" s="85">
        <f t="shared" si="1"/>
        <v>4.8992089818831337</v>
      </c>
      <c r="I20" s="85">
        <f t="shared" si="1"/>
        <v>5.0019481784531461</v>
      </c>
      <c r="J20" s="85">
        <f t="shared" si="1"/>
        <v>4.2703546345270098</v>
      </c>
      <c r="K20" s="85">
        <f t="shared" si="1"/>
        <v>4.7953548806236803</v>
      </c>
      <c r="L20" s="85">
        <f t="shared" si="1"/>
        <v>4.1169064061963452</v>
      </c>
      <c r="M20" s="85">
        <f t="shared" si="1"/>
        <v>4.1209829867674861</v>
      </c>
      <c r="N20" s="85">
        <f t="shared" si="1"/>
        <v>4.0062813589183808</v>
      </c>
    </row>
    <row r="21" spans="3:14">
      <c r="C21" s="83" t="s">
        <v>91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09C78-DAD1-4D94-AA2F-34082598EBE6}">
  <dimension ref="C1:H20"/>
  <sheetViews>
    <sheetView workbookViewId="0"/>
  </sheetViews>
  <sheetFormatPr defaultRowHeight="12"/>
  <cols>
    <col min="1" max="2" width="9" style="152"/>
    <col min="3" max="3" width="18.625" style="152" customWidth="1"/>
    <col min="4" max="16384" width="9" style="152"/>
  </cols>
  <sheetData>
    <row r="1" spans="3:8" s="166" customFormat="1"/>
    <row r="4" spans="3:8" ht="12.75">
      <c r="C4" s="165" t="s">
        <v>159</v>
      </c>
      <c r="D4" s="164"/>
      <c r="E4" s="164"/>
      <c r="F4" s="164"/>
      <c r="G4" s="164"/>
    </row>
    <row r="5" spans="3:8">
      <c r="C5" s="163"/>
      <c r="D5" s="162">
        <v>2018</v>
      </c>
      <c r="E5" s="162">
        <v>2019</v>
      </c>
      <c r="F5" s="162">
        <v>2020</v>
      </c>
      <c r="G5" s="162">
        <v>2021</v>
      </c>
      <c r="H5" s="161"/>
    </row>
    <row r="6" spans="3:8">
      <c r="C6" s="160" t="s">
        <v>158</v>
      </c>
      <c r="D6" s="159">
        <v>25084</v>
      </c>
      <c r="E6" s="159">
        <v>22651</v>
      </c>
      <c r="F6" s="159">
        <v>15434</v>
      </c>
      <c r="G6" s="159">
        <v>13684</v>
      </c>
    </row>
    <row r="7" spans="3:8">
      <c r="C7" s="160" t="s">
        <v>157</v>
      </c>
      <c r="D7" s="159">
        <v>17888</v>
      </c>
      <c r="E7" s="159">
        <v>16067</v>
      </c>
      <c r="F7" s="159">
        <v>10505</v>
      </c>
      <c r="G7" s="159">
        <v>9627</v>
      </c>
    </row>
    <row r="8" spans="3:8">
      <c r="C8" s="160" t="s">
        <v>156</v>
      </c>
      <c r="D8" s="159">
        <v>4400</v>
      </c>
      <c r="E8" s="159">
        <v>4040</v>
      </c>
      <c r="F8" s="159">
        <v>3089</v>
      </c>
      <c r="G8" s="159">
        <v>2610</v>
      </c>
    </row>
    <row r="9" spans="3:8">
      <c r="C9" s="160" t="s">
        <v>155</v>
      </c>
      <c r="D9" s="159">
        <v>2381</v>
      </c>
      <c r="E9" s="159">
        <v>2166</v>
      </c>
      <c r="F9" s="159">
        <v>1701</v>
      </c>
      <c r="G9" s="159">
        <v>1292</v>
      </c>
    </row>
    <row r="10" spans="3:8">
      <c r="C10" s="158" t="s">
        <v>154</v>
      </c>
      <c r="D10" s="157">
        <v>415</v>
      </c>
      <c r="E10" s="157">
        <v>378</v>
      </c>
      <c r="F10" s="157">
        <v>139</v>
      </c>
      <c r="G10" s="157">
        <v>155</v>
      </c>
    </row>
    <row r="11" spans="3:8">
      <c r="C11" s="156"/>
      <c r="D11" s="155"/>
      <c r="E11" s="155"/>
      <c r="F11" s="155"/>
      <c r="G11" s="155"/>
    </row>
    <row r="12" spans="3:8">
      <c r="C12" s="154"/>
      <c r="D12" s="154"/>
      <c r="E12" s="154"/>
      <c r="F12" s="154"/>
      <c r="G12" s="154"/>
    </row>
    <row r="13" spans="3:8">
      <c r="C13" s="153"/>
    </row>
    <row r="20" ht="7.5" customHeight="1"/>
  </sheetData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&amp;L&amp;"Calibri"&amp;10&amp;KFF0000 Conteúdo não deve deixar o sistema de arquivos da empresa&amp;1#_x000D_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Gráficos</vt:lpstr>
      </vt:variant>
      <vt:variant>
        <vt:i4>10</vt:i4>
      </vt:variant>
    </vt:vector>
  </HeadingPairs>
  <TitlesOfParts>
    <vt:vector size="31" baseType="lpstr">
      <vt:lpstr>Sumário</vt:lpstr>
      <vt:lpstr>Texto &gt;&gt;&gt;</vt:lpstr>
      <vt:lpstr>Tabela 11.1</vt:lpstr>
      <vt:lpstr>Tabela 11.2</vt:lpstr>
      <vt:lpstr>Auxiliares &gt;&gt;</vt:lpstr>
      <vt:lpstr>aux_g11.1_g11.2</vt:lpstr>
      <vt:lpstr>aux_g11.3_g11.4</vt:lpstr>
      <vt:lpstr>aux_g11.5</vt:lpstr>
      <vt:lpstr>aux_g11.6</vt:lpstr>
      <vt:lpstr>aux_g11.7_g11.8_g11.9</vt:lpstr>
      <vt:lpstr>Complementares &gt;&gt;</vt:lpstr>
      <vt:lpstr>compl_1</vt:lpstr>
      <vt:lpstr>compl_2</vt:lpstr>
      <vt:lpstr>compl_3</vt:lpstr>
      <vt:lpstr>compl_4</vt:lpstr>
      <vt:lpstr>compl_5</vt:lpstr>
      <vt:lpstr>compl_6</vt:lpstr>
      <vt:lpstr>compl_7</vt:lpstr>
      <vt:lpstr>compl_8</vt:lpstr>
      <vt:lpstr>compl_10</vt:lpstr>
      <vt:lpstr>compl_11</vt:lpstr>
      <vt:lpstr>grafico_11.1</vt:lpstr>
      <vt:lpstr>grafico_11.2</vt:lpstr>
      <vt:lpstr>grafico_11.3</vt:lpstr>
      <vt:lpstr>grafico_11.4</vt:lpstr>
      <vt:lpstr>grafico_11.5</vt:lpstr>
      <vt:lpstr>grafico_11.6</vt:lpstr>
      <vt:lpstr>grafico_11.7</vt:lpstr>
      <vt:lpstr>grafico_11.8</vt:lpstr>
      <vt:lpstr>grafico_11.9</vt:lpstr>
      <vt:lpstr>compl_9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Isis</dc:creator>
  <cp:lastModifiedBy>Giovanna Isis</cp:lastModifiedBy>
  <dcterms:created xsi:type="dcterms:W3CDTF">2022-06-17T21:25:15Z</dcterms:created>
  <dcterms:modified xsi:type="dcterms:W3CDTF">2022-07-30T02:44:47Z</dcterms:modified>
</cp:coreProperties>
</file>